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6a" sheetId="1" r:id="rId1"/>
    <sheet name="F6b" sheetId="2" r:id="rId2"/>
    <sheet name="F6c" sheetId="3" r:id="rId3"/>
    <sheet name="F6d" sheetId="4" r:id="rId4"/>
  </sheets>
  <externalReferences>
    <externalReference r:id="rId7"/>
    <externalReference r:id="rId8"/>
    <externalReference r:id="rId9"/>
    <externalReference r:id="rId10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0">'F6a'!$A$1:$G$166</definedName>
    <definedName name="_xlnm.Print_Area" localSheetId="1">'F6b'!$A$1:$G$124</definedName>
    <definedName name="_xlnm.Print_Area" localSheetId="2">'F6c'!$A$1:$G$84</definedName>
    <definedName name="_xlnm.Print_Area" localSheetId="3">'F6d'!$A$1:$G$39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  <definedName name="_xlnm.Print_Titles" localSheetId="0">'F6a'!$1:$3</definedName>
    <definedName name="_xlnm.Print_Titles" localSheetId="1">'F6b'!$1:$3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<sst xmlns="http://schemas.openxmlformats.org/spreadsheetml/2006/main" count="399" uniqueCount="224">
  <si>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</si>
  <si>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</si>
  <si>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</si>
  <si>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</si>
  <si>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</si>
  <si>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</si>
  <si>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</si>
  <si>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</si>
  <si>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</si>
  <si>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</si>
  <si>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</si>
  <si>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</si>
  <si>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</si>
  <si>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</si>
  <si>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</si>
  <si>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</si>
  <si>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</si>
  <si>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</si>
  <si>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</si>
  <si>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</si>
  <si>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</si>
  <si>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</si>
  <si>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</si>
  <si>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</si>
  <si>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</si>
  <si>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</si>
  <si>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</si>
  <si>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</si>
  <si>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</si>
  <si>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</si>
  <si>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</si>
  <si>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</si>
  <si>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</si>
  <si>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</si>
  <si>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</si>
  <si>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</si>
  <si>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</si>
  <si>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</si>
  <si>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</si>
  <si>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</si>
  <si>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</si>
  <si>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</si>
  <si>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</si>
  <si>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</si>
  <si>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</si>
  <si>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</si>
  <si>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</si>
  <si>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</si>
  <si>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</si>
  <si>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</si>
  <si>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</si>
  <si>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</si>
  <si>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</si>
  <si>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</si>
  <si>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</si>
  <si>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</si>
  <si>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</si>
  <si>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</si>
  <si>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</si>
  <si>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</si>
  <si>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</si>
  <si>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</si>
  <si>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</si>
  <si>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</si>
  <si>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</si>
  <si>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</si>
  <si>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</si>
  <si>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</si>
  <si>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</si>
  <si>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</si>
  <si>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</si>
  <si>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</si>
  <si>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</si>
  <si>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</si>
  <si>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</si>
  <si>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</si>
  <si>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</si>
  <si>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</si>
  <si>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</si>
  <si>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</si>
  <si>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</si>
  <si>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</si>
  <si>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</si>
  <si>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</si>
  <si>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</si>
  <si>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</si>
  <si>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</si>
  <si>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</si>
  <si>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
Estado Analítico del Ejercicio del Presupuesto de Egresos Detallado - LDF
Clasificación Administrativa
Del 1 de enero Al 30 de septiembre de 2018 (b)
(PESOS)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</si>
  <si>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</si>
  <si>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</si>
  <si>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</si>
  <si>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</si>
  <si>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</si>
  <si>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</si>
  <si>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 xml:space="preserve">      1009 PRESIDENTE MUNICIPAL                                             </t>
  </si>
  <si>
    <t xml:space="preserve">      1010 SINDICOS                                                         </t>
  </si>
  <si>
    <t xml:space="preserve">      1011 REGIDORES                                                        </t>
  </si>
  <si>
    <t xml:space="preserve">      1012 DELEGADOS Y SUBDELEGADOS MUNICIPALES                             </t>
  </si>
  <si>
    <t xml:space="preserve">      1195 DESPACHO DEL PRESIDENTE MUNICIPAL                                </t>
  </si>
  <si>
    <t xml:space="preserve">      1196 DIRECCION DE AGENDA Y EVENTOS                                    </t>
  </si>
  <si>
    <t xml:space="preserve">      1197 DIRECCION ADMINISTRATIVA Y GESTION SOCIAL                        </t>
  </si>
  <si>
    <t xml:space="preserve">      1198 DIRECCION DE ATENCION CIUDADANA                                  </t>
  </si>
  <si>
    <t xml:space="preserve">      1199 DIRECCION DE RELACIONES PUBLICAS                                 </t>
  </si>
  <si>
    <t xml:space="preserve">      1210 SECRETARIA DEL AYUNTAMIENTO                                      </t>
  </si>
  <si>
    <t xml:space="preserve">      1211 DIRECCION GENERAL DE ASUNTOS JURIDICOS                           </t>
  </si>
  <si>
    <t xml:space="preserve">      1212 DIRECCION GENERAL DE GOBIERNO                                    </t>
  </si>
  <si>
    <t xml:space="preserve">      1213 DIRECCION DE ASUNTOS INTERNOS                                    </t>
  </si>
  <si>
    <t xml:space="preserve">      1214 DIRECCION GENERAL DE APOYO A LA FUNCION EDILICIA                 </t>
  </si>
  <si>
    <t xml:space="preserve">      1215 DIRECCION GENERAL DE FISCALIZACION Y CONTROL                     </t>
  </si>
  <si>
    <t xml:space="preserve">      1216 DIRECCION GENERAL DEL ARCHIVO HISTORICO                          </t>
  </si>
  <si>
    <t xml:space="preserve">      1217 DIRECCION DE MEDIACION                                           </t>
  </si>
  <si>
    <t xml:space="preserve">      1218 SUBSECRETARIA TECNICA                                            </t>
  </si>
  <si>
    <t xml:space="preserve">      1310 TESORERIA MUNICIPAL                                              </t>
  </si>
  <si>
    <t xml:space="preserve">      1311 DIRECCION GENERAL DE EGRESOS                                     </t>
  </si>
  <si>
    <t xml:space="preserve">      1312 DIRECCION GENERAL DE GESTION, ADMINISTRACION Y ENLACE GUBERNAMENT</t>
  </si>
  <si>
    <t xml:space="preserve">      1314 DIRECCION GENERAL DE INGRESOS                                    </t>
  </si>
  <si>
    <t xml:space="preserve">      1315 DIRECCION GENERAL DE RECURSOS MATERIALES Y SERVICIOS GENERALES   </t>
  </si>
  <si>
    <t xml:space="preserve">      1316 DIRECCION GENERAL DE INVERSION PUBLICA                           </t>
  </si>
  <si>
    <t xml:space="preserve">      1410 CONTRALORIA MUNICIPAL                                            </t>
  </si>
  <si>
    <t xml:space="preserve">      1510 SECRETARIA DE SEGURIDAD PUBLICA MUNICIPAL                        </t>
  </si>
  <si>
    <t xml:space="preserve">      1512 DIRECCION GENERAL DE POLICIA MUNICIPAL                           </t>
  </si>
  <si>
    <t xml:space="preserve">      1513 DIRECCION GENERAL DE TRANSITO MUNICIPAL                          </t>
  </si>
  <si>
    <t xml:space="preserve">      1514 DIRECCION GENERAL DE PROTECCION CIVIL                            </t>
  </si>
  <si>
    <t xml:space="preserve">      1515 DIRECCION GENERAL DE OFICIALES CALIFICADORES                     </t>
  </si>
  <si>
    <t xml:space="preserve">      1517 DIRECCION DE PREVENCION DEL DELITO COMBATE A LAS ADICCIONES Y PAR</t>
  </si>
  <si>
    <t xml:space="preserve">      1519 DIRECCION DE CENTRO DE FORMACION POLICIAL                        </t>
  </si>
  <si>
    <t xml:space="preserve">      1520 DIRECCION GENERAL DEL SISTEMA DE COMPUTO, COMANDO, COMUNICACIONES</t>
  </si>
  <si>
    <t xml:space="preserve">      1521 DIRECCION DE SERVICIOS DE SEGURIDAD PRIVADA                      </t>
  </si>
  <si>
    <t xml:space="preserve">      1522 SUBSECRETARIA DE ATENCION A LA COMUNIDAD                         </t>
  </si>
  <si>
    <t xml:space="preserve">      1610 DIRECCION GENERAL DE COMUNICACION SOCIAL                         </t>
  </si>
  <si>
    <t xml:space="preserve">      1710 DIRECCION GENERAL DE DESARROLLO INSTITUCIONAL                    </t>
  </si>
  <si>
    <t xml:space="preserve">      1810 DIRECCION GENERAL DE DESARROLLO RURAL                            </t>
  </si>
  <si>
    <t xml:space="preserve">      1815 DIRECCION GENERAL DE DESARROLLO SOCIAL Y HUMANO                  </t>
  </si>
  <si>
    <t xml:space="preserve">      1816 DIRECCION DE PROGRAMAS ESTRATEGICOS                              </t>
  </si>
  <si>
    <t xml:space="preserve">      1817 DIRECCION DE PIPAS MUNICIPALES                                   </t>
  </si>
  <si>
    <t xml:space="preserve">      1910 DIRECCION DE DESARROLLO Y PARTICIPACION CIUDADANA                </t>
  </si>
  <si>
    <t xml:space="preserve">      2010 DIRECCION GENERAL DE DESARROLLO URBANO                           </t>
  </si>
  <si>
    <t xml:space="preserve">      2110 DIRECCION GENERAL DE ECONOMIA                                    </t>
  </si>
  <si>
    <t xml:space="preserve">      2111 DIRECCION DE COMERCIO Y CONSUMO                                  </t>
  </si>
  <si>
    <t xml:space="preserve">      2210 DIRECCION GENERAL DE EDUCACION                                   </t>
  </si>
  <si>
    <t xml:space="preserve">      2310 DIRECCION GENERAL DE GESTION AMBIENTAL                           </t>
  </si>
  <si>
    <t xml:space="preserve">      2410 DIRECCION GENERAL DE MOVILIDAD                                   </t>
  </si>
  <si>
    <t xml:space="preserve">      2510 DIRECCION GENERAL DE OBRA PUBLICA                                </t>
  </si>
  <si>
    <t xml:space="preserve">      2610 DIRECCION GENERAL DE SALUD                                       </t>
  </si>
  <si>
    <t xml:space="preserve">      2615 DIRECCION DE ASEO PUBLICO                                        </t>
  </si>
  <si>
    <t xml:space="preserve">      2715 PROVISIONES ECONOMICAS                                           </t>
  </si>
  <si>
    <t xml:space="preserve">      2810 EGRESO APLICABLE A DIVERSAS DEPENDENCIAS                         </t>
  </si>
  <si>
    <t xml:space="preserve">      3010 DEUDA PUBLICA MUNICIPAL                                          </t>
  </si>
  <si>
    <t xml:space="preserve">      3110 DIRECCION GENERAL DE HOSPITALIDAD Y TURISMO                      </t>
  </si>
  <si>
    <t xml:space="preserve">      3210 DIRECCION GENERAL DE INNOVACION                                  </t>
  </si>
  <si>
    <t xml:space="preserve">      4010 UNIDAD DE TRANSPARENCIA                                          </t>
  </si>
  <si>
    <t xml:space="preserve">      4011 JUZGADOS ADMINISTRATIVOS MUNICIPALES                             </t>
  </si>
  <si>
    <t xml:space="preserve">      4012 DEFENSORIA DE OFICIO EN MATERIA ADMINISTRATIVA                   </t>
  </si>
  <si>
    <t xml:space="preserve">      4013 INSTITUTO MUNICIPAL DE PLANEACION                                </t>
  </si>
  <si>
    <t xml:space="preserve">      5010 PATRONATO DE BOMBEROS DE LEON GUANAJUATO                         </t>
  </si>
  <si>
    <t xml:space="preserve">      5011 COMISION MUNICIPAL DE CULTURA FISICA Y DEPORTE DE LEON           </t>
  </si>
  <si>
    <t xml:space="preserve">      5012 SISTEMA PARA EL DESARROLLO INTEGRAL DE LA FAMILIA                </t>
  </si>
  <si>
    <t xml:space="preserve">      5013 PATRONATO EXPLORA                                                </t>
  </si>
  <si>
    <t xml:space="preserve">      5017 INSTITUTO MUNICIPAL DE VIVIENDA DE LEON                          </t>
  </si>
  <si>
    <t xml:space="preserve">      5018 INSTITUTO CULTURAL DE LEON                                       </t>
  </si>
  <si>
    <t xml:space="preserve">      5019 INSTITUTO MUNICIPAL DE LAS MUJERES                               </t>
  </si>
  <si>
    <t xml:space="preserve">      5021 PATRONATO DEL PARQUE ZOOLOGICO DE LEON                           </t>
  </si>
  <si>
    <t xml:space="preserve">      5050 OFICINA DE CONVENCIONES Y VISITANTES                             </t>
  </si>
  <si>
    <t xml:space="preserve">      5051 FIDEICOMISO DE OBRAS POR COOPERACION                             </t>
  </si>
  <si>
    <t xml:space="preserve">      5052 INSTITUTO MUNICIPAL DE LA JUVENTUD                               </t>
  </si>
  <si>
    <t xml:space="preserve">      5053 PATRONATO DEL PARQUE ECOLOGICO METROPOLITANO                     </t>
  </si>
  <si>
    <t xml:space="preserve">      5056 FIDEICOMISO MUSEO DE LA CIUDAD DE LEON                           </t>
  </si>
  <si>
    <t xml:space="preserve">      5057 SISTEMA INTEGRAL ASEO PUBLICO DE LEON                            </t>
  </si>
  <si>
    <t xml:space="preserve">      5058 ACADEMIA METROPOLITANA DE SEGURIDAD PUBLICA                      </t>
  </si>
  <si>
    <t>II. Gasto Etiquetado</t>
  </si>
  <si>
    <t>(II=A+B+C+D+E+F+G+H)</t>
  </si>
  <si>
    <t>MUNICIPIO DE LEÓN
Estado Analítico del Ejercicio del Presupuesto de Egresos Detallado - LDF
Clasificación Funcional (Finalidad y Función)
Del 1 de enero Al 30 de septiembre de 2018 (b)
(PESOS)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</si>
  <si>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</si>
  <si>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</si>
  <si>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</si>
  <si>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</si>
  <si>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</si>
  <si>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</si>
  <si>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</si>
  <si>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</si>
  <si>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</si>
  <si>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</si>
  <si>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</si>
  <si>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</si>
  <si>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</si>
  <si>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</si>
  <si>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</si>
  <si>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</si>
  <si>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</si>
  <si>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</si>
  <si>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</si>
  <si>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</si>
  <si>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</si>
  <si>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</si>
  <si>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</si>
  <si>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</si>
  <si>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</si>
  <si>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</si>
  <si>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</si>
  <si>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</si>
  <si>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</si>
  <si>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</si>
  <si>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</si>
  <si>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</si>
  <si>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</si>
  <si>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</si>
  <si>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 </t>
  </si>
  <si>
    <t>MUNICIPIO DE LEÓN
Estado Analítico del Ejercicio del Presupuesto de Egresos Detallado - LDF
Clasificación de Servicios Personales por Categoría
Del 1 de enero Al 30 de septiembre de 2018
(PESOS)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</si>
  <si>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</si>
  <si>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</si>
  <si>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</si>
  <si>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</si>
  <si>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</si>
  <si>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</si>
  <si>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</si>
  <si>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</si>
  <si>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</si>
  <si>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</si>
  <si>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</si>
  <si>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</si>
  <si>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</si>
  <si>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</si>
  <si>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                            MUNICIPIO DE LEÓN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30 de septiembre de 2018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</si>
</sst>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7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indent="1"/>
    </xf>
    <xf numFmtId="41" fontId="5" fillId="3" borderId="4" xfId="0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left" vertical="center" indent="1"/>
    </xf>
    <xf numFmtId="41" fontId="4" fillId="3" borderId="6" xfId="0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left" vertical="center" indent="2"/>
    </xf>
    <xf numFmtId="0" fontId="5" fillId="0" borderId="8" xfId="0" applyFont="1" applyBorder="1" applyAlignment="1">
      <alignment horizontal="left" vertical="center" indent="1"/>
    </xf>
    <xf numFmtId="41" fontId="5" fillId="0" borderId="6" xfId="0" applyNumberFormat="1" applyFont="1" applyBorder="1" applyAlignment="1">
      <alignment vertical="center"/>
    </xf>
    <xf numFmtId="41" fontId="5" fillId="3" borderId="6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left" vertical="center" indent="2"/>
    </xf>
    <xf numFmtId="41" fontId="4" fillId="3" borderId="10" xfId="0" applyNumberFormat="1" applyFont="1" applyFill="1" applyBorder="1" applyAlignment="1" applyProtection="1">
      <alignment vertical="center"/>
      <protection locked="0"/>
    </xf>
    <xf numFmtId="41" fontId="4" fillId="0" borderId="6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41" fontId="4" fillId="0" borderId="10" xfId="0" applyNumberFormat="1" applyFont="1" applyBorder="1" applyAlignment="1">
      <alignment vertical="center"/>
    </xf>
    <xf numFmtId="41" fontId="4" fillId="0" borderId="0" xfId="0" applyNumberFormat="1" applyFont="1"/>
    <xf numFmtId="0" fontId="4" fillId="0" borderId="11" xfId="0" applyFont="1" applyBorder="1"/>
    <xf numFmtId="164" fontId="6" fillId="0" borderId="12" xfId="20" applyNumberFormat="1" applyFont="1" applyBorder="1" applyAlignment="1" applyProtection="1">
      <alignment horizontal="center" vertical="top" wrapText="1"/>
      <protection locked="0"/>
    </xf>
    <xf numFmtId="164" fontId="6" fillId="0" borderId="0" xfId="20" applyNumberFormat="1" applyFont="1" applyBorder="1" applyAlignment="1" applyProtection="1">
      <alignment horizontal="center" vertical="top" wrapText="1"/>
      <protection locked="0"/>
    </xf>
    <xf numFmtId="164" fontId="6" fillId="0" borderId="0" xfId="20" applyNumberFormat="1" applyFont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center" wrapText="1"/>
    </xf>
    <xf numFmtId="4" fontId="4" fillId="0" borderId="4" xfId="0" applyNumberFormat="1" applyFont="1" applyBorder="1" applyAlignment="1">
      <alignment vertical="center"/>
    </xf>
    <xf numFmtId="0" fontId="5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left" vertical="center" wrapText="1"/>
    </xf>
    <xf numFmtId="41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left" vertical="center" wrapText="1"/>
    </xf>
    <xf numFmtId="41" fontId="4" fillId="0" borderId="10" xfId="0" applyNumberFormat="1" applyFont="1" applyFill="1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 vertical="center" wrapText="1"/>
    </xf>
    <xf numFmtId="41" fontId="5" fillId="0" borderId="6" xfId="0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indent="1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left" vertical="center" indent="2"/>
    </xf>
    <xf numFmtId="0" fontId="4" fillId="0" borderId="6" xfId="0" applyFont="1" applyBorder="1" applyAlignment="1">
      <alignment horizontal="left" vertical="center" wrapText="1" indent="2"/>
    </xf>
    <xf numFmtId="41" fontId="4" fillId="0" borderId="6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left" vertical="center" indent="1"/>
    </xf>
    <xf numFmtId="41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justify" vertical="center"/>
    </xf>
    <xf numFmtId="4" fontId="5" fillId="0" borderId="0" xfId="0" applyNumberFormat="1" applyFont="1" applyBorder="1" applyAlignment="1">
      <alignment vertical="center"/>
    </xf>
    <xf numFmtId="0" fontId="3" fillId="2" borderId="1" xfId="21" applyFont="1" applyFill="1" applyBorder="1" applyAlignment="1">
      <alignment horizontal="center" vertical="center" wrapText="1"/>
      <protection/>
    </xf>
    <xf numFmtId="0" fontId="3" fillId="2" borderId="2" xfId="21" applyFont="1" applyFill="1" applyBorder="1" applyAlignment="1">
      <alignment horizontal="center" vertical="center"/>
      <protection/>
    </xf>
    <xf numFmtId="0" fontId="3" fillId="2" borderId="3" xfId="21" applyFont="1" applyFill="1" applyBorder="1" applyAlignment="1">
      <alignment horizontal="center" vertical="center"/>
      <protection/>
    </xf>
    <xf numFmtId="0" fontId="4" fillId="0" borderId="0" xfId="21" applyFont="1">
      <alignment/>
      <protection/>
    </xf>
    <xf numFmtId="0" fontId="3" fillId="2" borderId="4" xfId="21" applyFont="1" applyFill="1" applyBorder="1" applyAlignment="1">
      <alignment horizontal="center" vertical="center"/>
      <protection/>
    </xf>
    <xf numFmtId="0" fontId="3" fillId="2" borderId="5" xfId="21" applyFont="1" applyFill="1" applyBorder="1" applyAlignment="1">
      <alignment horizontal="center" vertical="center" wrapText="1"/>
      <protection/>
    </xf>
    <xf numFmtId="0" fontId="3" fillId="2" borderId="4" xfId="21" applyFont="1" applyFill="1" applyBorder="1" applyAlignment="1">
      <alignment horizontal="center" vertical="center" wrapText="1"/>
      <protection/>
    </xf>
    <xf numFmtId="0" fontId="3" fillId="2" borderId="10" xfId="21" applyFont="1" applyFill="1" applyBorder="1" applyAlignment="1">
      <alignment horizontal="center" vertical="center"/>
      <protection/>
    </xf>
    <xf numFmtId="0" fontId="3" fillId="2" borderId="5" xfId="21" applyFont="1" applyFill="1" applyBorder="1" applyAlignment="1">
      <alignment horizontal="center" vertical="center" wrapText="1"/>
      <protection/>
    </xf>
    <xf numFmtId="0" fontId="3" fillId="2" borderId="10" xfId="21" applyFont="1" applyFill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left" vertical="center" wrapText="1"/>
      <protection/>
    </xf>
    <xf numFmtId="41" fontId="5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6" xfId="21" applyFont="1" applyFill="1" applyBorder="1" applyAlignment="1">
      <alignment horizontal="left" vertical="center" wrapText="1" indent="1"/>
      <protection/>
    </xf>
    <xf numFmtId="41" fontId="4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6" xfId="21" applyFont="1" applyFill="1" applyBorder="1" applyAlignment="1">
      <alignment horizontal="left" vertical="center" wrapText="1" indent="2"/>
      <protection/>
    </xf>
    <xf numFmtId="41" fontId="4" fillId="0" borderId="6" xfId="21" applyNumberFormat="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 wrapText="1"/>
      <protection/>
    </xf>
    <xf numFmtId="0" fontId="4" fillId="0" borderId="6" xfId="21" applyFont="1" applyBorder="1" applyAlignment="1">
      <alignment horizontal="left" vertical="center" wrapText="1" indent="2"/>
      <protection/>
    </xf>
    <xf numFmtId="0" fontId="4" fillId="0" borderId="6" xfId="21" applyFont="1" applyBorder="1" applyAlignment="1">
      <alignment horizontal="left" vertical="center" wrapText="1" indent="1"/>
      <protection/>
    </xf>
    <xf numFmtId="0" fontId="5" fillId="0" borderId="6" xfId="21" applyFont="1" applyBorder="1" applyAlignment="1">
      <alignment horizontal="left" vertical="center" wrapText="1"/>
      <protection/>
    </xf>
    <xf numFmtId="41" fontId="5" fillId="0" borderId="6" xfId="21" applyNumberFormat="1" applyFont="1" applyBorder="1" applyAlignment="1">
      <alignment vertical="center"/>
      <protection/>
    </xf>
    <xf numFmtId="0" fontId="5" fillId="0" borderId="10" xfId="21" applyFont="1" applyBorder="1" applyAlignment="1">
      <alignment horizontal="left" vertical="center" wrapText="1"/>
      <protection/>
    </xf>
    <xf numFmtId="41" fontId="4" fillId="0" borderId="10" xfId="21" applyNumberFormat="1" applyFont="1" applyBorder="1" applyAlignment="1">
      <alignment vertical="center"/>
      <protection/>
    </xf>
    <xf numFmtId="41" fontId="4" fillId="0" borderId="0" xfId="21" applyNumberFormat="1" applyFont="1">
      <alignment/>
      <protection/>
    </xf>
    <xf numFmtId="0" fontId="4" fillId="0" borderId="11" xfId="21" applyFont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38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1190625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90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990600</xdr:colOff>
      <xdr:row>0</xdr:row>
      <xdr:rowOff>647700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990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ownloads\0361_LDF_1802_MLEO_000-Impresi&#243;n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6"/>
  <sheetViews>
    <sheetView tabSelected="1" view="pageBreakPreview" zoomScaleSheetLayoutView="100" workbookViewId="0" topLeftCell="A1">
      <selection activeCell="A1" sqref="A1:G1"/>
    </sheetView>
  </sheetViews>
  <sheetFormatPr defaultColWidth="12" defaultRowHeight="12.75"/>
  <cols>
    <col min="1" max="1" width="81.33203125" style="4" customWidth="1"/>
    <col min="2" max="6" width="15.16015625" style="4" bestFit="1" customWidth="1"/>
    <col min="7" max="7" width="15.5" style="4" bestFit="1" customWidth="1"/>
    <col min="8" max="16384" width="12" style="4" customWidth="1"/>
  </cols>
  <sheetData>
    <row r="1" spans="1:7" ht="51.6" customHeight="1">
      <c r="A1" s="1" t="s">
        <v>223</v>
      </c>
      <c r="B1" s="2"/>
      <c r="C1" s="2"/>
      <c r="D1" s="2"/>
      <c r="E1" s="2"/>
      <c r="F1" s="2"/>
      <c r="G1" s="3"/>
    </row>
    <row r="2" spans="1:7" ht="11.25">
      <c r="A2" s="5"/>
      <c r="B2" s="6" t="s">
        <v>0</v>
      </c>
      <c r="C2" s="6"/>
      <c r="D2" s="6"/>
      <c r="E2" s="6"/>
      <c r="F2" s="6"/>
      <c r="G2" s="5"/>
    </row>
    <row r="3" spans="1:7" ht="20.4">
      <c r="A3" s="7" t="s">
        <v>1</v>
      </c>
      <c r="B3" s="5" t="s">
        <v>2</v>
      </c>
      <c r="C3" s="8" t="s">
        <v>3</v>
      </c>
      <c r="D3" s="5" t="s">
        <v>4</v>
      </c>
      <c r="E3" s="5" t="s">
        <v>5</v>
      </c>
      <c r="F3" s="5" t="s">
        <v>6</v>
      </c>
      <c r="G3" s="7" t="s">
        <v>7</v>
      </c>
    </row>
    <row r="4" spans="1:7" ht="12.75">
      <c r="A4" s="9" t="s">
        <v>8</v>
      </c>
      <c r="B4" s="10">
        <f>SUM(B5,B13,B23,B33,B43,B53,B57,B66,B70)</f>
        <v>4065431136</v>
      </c>
      <c r="C4" s="10">
        <f aca="true" t="shared" si="0" ref="C4:G4">SUM(C5,C13,C23,C33,C43,C53,C57,C66,C70)</f>
        <v>1106695269</v>
      </c>
      <c r="D4" s="10">
        <f t="shared" si="0"/>
        <v>5172126413</v>
      </c>
      <c r="E4" s="10">
        <f t="shared" si="0"/>
        <v>2883726857.9700003</v>
      </c>
      <c r="F4" s="10">
        <f t="shared" si="0"/>
        <v>2809815658</v>
      </c>
      <c r="G4" s="10">
        <f t="shared" si="0"/>
        <v>2288399555.0299997</v>
      </c>
    </row>
    <row r="5" spans="1:7" ht="12.75">
      <c r="A5" s="11" t="s">
        <v>9</v>
      </c>
      <c r="B5" s="12">
        <f>SUM(B6:B12)</f>
        <v>1675565857</v>
      </c>
      <c r="C5" s="12">
        <f aca="true" t="shared" si="1" ref="C5:F5">SUM(C6:C12)</f>
        <v>-65847873</v>
      </c>
      <c r="D5" s="12">
        <f t="shared" si="1"/>
        <v>1609718173</v>
      </c>
      <c r="E5" s="12">
        <f t="shared" si="1"/>
        <v>1026492079.97</v>
      </c>
      <c r="F5" s="12">
        <f t="shared" si="1"/>
        <v>1016710780</v>
      </c>
      <c r="G5" s="12">
        <f>SUM(G6:G12)</f>
        <v>583226093.03</v>
      </c>
    </row>
    <row r="6" spans="1:7" ht="12.75">
      <c r="A6" s="13" t="s">
        <v>10</v>
      </c>
      <c r="B6" s="12">
        <v>756832820</v>
      </c>
      <c r="C6" s="12">
        <v>-104793050</v>
      </c>
      <c r="D6" s="12">
        <v>652039960</v>
      </c>
      <c r="E6" s="12">
        <v>470179324.97</v>
      </c>
      <c r="F6" s="12">
        <v>470149078</v>
      </c>
      <c r="G6" s="12">
        <v>181860635.02999997</v>
      </c>
    </row>
    <row r="7" spans="1:7" ht="12.75">
      <c r="A7" s="13" t="s">
        <v>11</v>
      </c>
      <c r="B7" s="12">
        <v>9999996</v>
      </c>
      <c r="C7" s="12">
        <v>15000000</v>
      </c>
      <c r="D7" s="12">
        <v>24999996</v>
      </c>
      <c r="E7" s="12">
        <v>19149862</v>
      </c>
      <c r="F7" s="12">
        <v>19149862</v>
      </c>
      <c r="G7" s="12">
        <v>5850134</v>
      </c>
    </row>
    <row r="8" spans="1:7" ht="12.75">
      <c r="A8" s="13" t="s">
        <v>12</v>
      </c>
      <c r="B8" s="12">
        <v>179181547</v>
      </c>
      <c r="C8" s="12">
        <v>10481161</v>
      </c>
      <c r="D8" s="12">
        <v>189662707</v>
      </c>
      <c r="E8" s="12">
        <v>41332194</v>
      </c>
      <c r="F8" s="12">
        <v>41162725</v>
      </c>
      <c r="G8" s="12">
        <v>148330513</v>
      </c>
    </row>
    <row r="9" spans="1:7" ht="12.75">
      <c r="A9" s="13" t="s">
        <v>13</v>
      </c>
      <c r="B9" s="12">
        <v>284856780</v>
      </c>
      <c r="C9" s="12">
        <v>-54935601</v>
      </c>
      <c r="D9" s="12">
        <v>229921179</v>
      </c>
      <c r="E9" s="12">
        <v>149111263</v>
      </c>
      <c r="F9" s="12">
        <v>140619679</v>
      </c>
      <c r="G9" s="12">
        <v>80809916</v>
      </c>
    </row>
    <row r="10" spans="1:7" ht="12.75">
      <c r="A10" s="13" t="s">
        <v>14</v>
      </c>
      <c r="B10" s="12">
        <v>444694714</v>
      </c>
      <c r="C10" s="12">
        <v>68399617</v>
      </c>
      <c r="D10" s="12">
        <v>513094331</v>
      </c>
      <c r="E10" s="12">
        <v>346719436</v>
      </c>
      <c r="F10" s="12">
        <v>345629436</v>
      </c>
      <c r="G10" s="12">
        <v>166374895</v>
      </c>
    </row>
    <row r="11" spans="1:7" ht="12.75">
      <c r="A11" s="13" t="s">
        <v>15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ht="12.75">
      <c r="A12" s="13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12.75">
      <c r="A13" s="11" t="s">
        <v>17</v>
      </c>
      <c r="B13" s="12">
        <f>SUM(B14:B22)</f>
        <v>271832627</v>
      </c>
      <c r="C13" s="12">
        <f aca="true" t="shared" si="2" ref="C13:F13">SUM(C14:C22)</f>
        <v>42290769</v>
      </c>
      <c r="D13" s="12">
        <f t="shared" si="2"/>
        <v>314123184</v>
      </c>
      <c r="E13" s="12">
        <f t="shared" si="2"/>
        <v>206959053</v>
      </c>
      <c r="F13" s="12">
        <f t="shared" si="2"/>
        <v>201817853</v>
      </c>
      <c r="G13" s="12">
        <f>SUM(G14:G22)</f>
        <v>107164131</v>
      </c>
    </row>
    <row r="14" spans="1:7" ht="12.75">
      <c r="A14" s="13" t="s">
        <v>18</v>
      </c>
      <c r="B14" s="12">
        <v>21488288</v>
      </c>
      <c r="C14" s="12">
        <v>1291089</v>
      </c>
      <c r="D14" s="12">
        <v>22779378</v>
      </c>
      <c r="E14" s="12">
        <v>14348426</v>
      </c>
      <c r="F14" s="12">
        <v>13874896</v>
      </c>
      <c r="G14" s="12">
        <v>8430952</v>
      </c>
    </row>
    <row r="15" spans="1:7" ht="12.75">
      <c r="A15" s="13" t="s">
        <v>19</v>
      </c>
      <c r="B15" s="12">
        <v>16310363</v>
      </c>
      <c r="C15" s="12">
        <v>1834419</v>
      </c>
      <c r="D15" s="12">
        <v>18144782</v>
      </c>
      <c r="E15" s="12">
        <v>10586610</v>
      </c>
      <c r="F15" s="12">
        <v>10199011</v>
      </c>
      <c r="G15" s="12">
        <v>7558172</v>
      </c>
    </row>
    <row r="16" spans="1:7" ht="12.75">
      <c r="A16" s="13" t="s">
        <v>20</v>
      </c>
      <c r="B16" s="12">
        <v>0</v>
      </c>
      <c r="C16" s="12">
        <v>2027158</v>
      </c>
      <c r="D16" s="12">
        <v>2027158</v>
      </c>
      <c r="E16" s="12">
        <v>1111825</v>
      </c>
      <c r="F16" s="12">
        <v>973825</v>
      </c>
      <c r="G16" s="12">
        <v>915333</v>
      </c>
    </row>
    <row r="17" spans="1:7" ht="12.75">
      <c r="A17" s="13" t="s">
        <v>21</v>
      </c>
      <c r="B17" s="12">
        <v>8412295</v>
      </c>
      <c r="C17" s="12">
        <v>24137294</v>
      </c>
      <c r="D17" s="12">
        <v>32549589</v>
      </c>
      <c r="E17" s="12">
        <v>13918730</v>
      </c>
      <c r="F17" s="12">
        <v>13177033</v>
      </c>
      <c r="G17" s="12">
        <v>18630859</v>
      </c>
    </row>
    <row r="18" spans="1:7" ht="12.75">
      <c r="A18" s="13" t="s">
        <v>22</v>
      </c>
      <c r="B18" s="12">
        <v>3334781</v>
      </c>
      <c r="C18" s="12">
        <v>2778429</v>
      </c>
      <c r="D18" s="12">
        <v>6113210</v>
      </c>
      <c r="E18" s="12">
        <v>2311135</v>
      </c>
      <c r="F18" s="12">
        <v>2218990</v>
      </c>
      <c r="G18" s="12">
        <v>3802075</v>
      </c>
    </row>
    <row r="19" spans="1:7" ht="12.75">
      <c r="A19" s="13" t="s">
        <v>23</v>
      </c>
      <c r="B19" s="12">
        <v>127931674</v>
      </c>
      <c r="C19" s="12">
        <v>-165016</v>
      </c>
      <c r="D19" s="12">
        <v>127766658</v>
      </c>
      <c r="E19" s="12">
        <v>102838696</v>
      </c>
      <c r="F19" s="12">
        <v>102831877</v>
      </c>
      <c r="G19" s="12">
        <v>24927962</v>
      </c>
    </row>
    <row r="20" spans="1:7" ht="12.75">
      <c r="A20" s="13" t="s">
        <v>24</v>
      </c>
      <c r="B20" s="12">
        <v>11804966</v>
      </c>
      <c r="C20" s="12">
        <v>8645300</v>
      </c>
      <c r="D20" s="12">
        <v>20450266</v>
      </c>
      <c r="E20" s="12">
        <v>2650074</v>
      </c>
      <c r="F20" s="12">
        <v>2544957</v>
      </c>
      <c r="G20" s="12">
        <v>17800192</v>
      </c>
    </row>
    <row r="21" spans="1:7" ht="12.75">
      <c r="A21" s="13" t="s">
        <v>25</v>
      </c>
      <c r="B21" s="12">
        <v>314462</v>
      </c>
      <c r="C21" s="12">
        <v>458816</v>
      </c>
      <c r="D21" s="12">
        <v>773278</v>
      </c>
      <c r="E21" s="12">
        <v>2250</v>
      </c>
      <c r="F21" s="12">
        <v>1253</v>
      </c>
      <c r="G21" s="12">
        <v>771028</v>
      </c>
    </row>
    <row r="22" spans="1:7" ht="12.75">
      <c r="A22" s="13" t="s">
        <v>26</v>
      </c>
      <c r="B22" s="12">
        <v>82235798</v>
      </c>
      <c r="C22" s="12">
        <v>1283280</v>
      </c>
      <c r="D22" s="12">
        <v>83518865</v>
      </c>
      <c r="E22" s="12">
        <v>59191307</v>
      </c>
      <c r="F22" s="12">
        <v>55996011</v>
      </c>
      <c r="G22" s="12">
        <v>24327558</v>
      </c>
    </row>
    <row r="23" spans="1:7" ht="12.75">
      <c r="A23" s="11" t="s">
        <v>27</v>
      </c>
      <c r="B23" s="12">
        <f>SUM(B24:B32)</f>
        <v>796146237</v>
      </c>
      <c r="C23" s="12">
        <f aca="true" t="shared" si="3" ref="C23:G23">SUM(C24:C32)</f>
        <v>160987137</v>
      </c>
      <c r="D23" s="12">
        <f t="shared" si="3"/>
        <v>957133414</v>
      </c>
      <c r="E23" s="12">
        <f t="shared" si="3"/>
        <v>533923374</v>
      </c>
      <c r="F23" s="12">
        <f t="shared" si="3"/>
        <v>521790179</v>
      </c>
      <c r="G23" s="12">
        <f t="shared" si="3"/>
        <v>423210040</v>
      </c>
    </row>
    <row r="24" spans="1:7" ht="12.75">
      <c r="A24" s="13" t="s">
        <v>28</v>
      </c>
      <c r="B24" s="12">
        <v>338528393</v>
      </c>
      <c r="C24" s="12">
        <v>34703698</v>
      </c>
      <c r="D24" s="12">
        <v>373232133</v>
      </c>
      <c r="E24" s="12">
        <v>211505053</v>
      </c>
      <c r="F24" s="12">
        <v>211076540</v>
      </c>
      <c r="G24" s="12">
        <v>161727080</v>
      </c>
    </row>
    <row r="25" spans="1:7" ht="12.75">
      <c r="A25" s="13" t="s">
        <v>29</v>
      </c>
      <c r="B25" s="12">
        <v>35326195</v>
      </c>
      <c r="C25" s="12">
        <v>5297026</v>
      </c>
      <c r="D25" s="12">
        <v>40623221</v>
      </c>
      <c r="E25" s="12">
        <v>23066952</v>
      </c>
      <c r="F25" s="12">
        <v>22782618</v>
      </c>
      <c r="G25" s="12">
        <v>17556269</v>
      </c>
    </row>
    <row r="26" spans="1:7" ht="12.75">
      <c r="A26" s="13" t="s">
        <v>30</v>
      </c>
      <c r="B26" s="12">
        <v>88263054</v>
      </c>
      <c r="C26" s="12">
        <v>27837052</v>
      </c>
      <c r="D26" s="12">
        <v>116100106</v>
      </c>
      <c r="E26" s="12">
        <v>54846060</v>
      </c>
      <c r="F26" s="12">
        <v>52201770</v>
      </c>
      <c r="G26" s="12">
        <v>61254046</v>
      </c>
    </row>
    <row r="27" spans="1:7" ht="12.75">
      <c r="A27" s="13" t="s">
        <v>31</v>
      </c>
      <c r="B27" s="12">
        <v>32616276</v>
      </c>
      <c r="C27" s="12">
        <v>3593292</v>
      </c>
      <c r="D27" s="12">
        <v>36209568</v>
      </c>
      <c r="E27" s="12">
        <v>32349780</v>
      </c>
      <c r="F27" s="12">
        <v>32349751</v>
      </c>
      <c r="G27" s="12">
        <v>3859788</v>
      </c>
    </row>
    <row r="28" spans="1:7" ht="12.75">
      <c r="A28" s="13" t="s">
        <v>32</v>
      </c>
      <c r="B28" s="12">
        <v>134720963</v>
      </c>
      <c r="C28" s="12">
        <v>64698971</v>
      </c>
      <c r="D28" s="12">
        <v>199419933</v>
      </c>
      <c r="E28" s="12">
        <v>94265716</v>
      </c>
      <c r="F28" s="12">
        <v>91600340</v>
      </c>
      <c r="G28" s="12">
        <v>105154217</v>
      </c>
    </row>
    <row r="29" spans="1:7" ht="12.75">
      <c r="A29" s="13" t="s">
        <v>33</v>
      </c>
      <c r="B29" s="12">
        <v>80138938</v>
      </c>
      <c r="C29" s="12">
        <v>6693885</v>
      </c>
      <c r="D29" s="12">
        <v>86832822</v>
      </c>
      <c r="E29" s="12">
        <v>63127677</v>
      </c>
      <c r="F29" s="12">
        <v>59919288</v>
      </c>
      <c r="G29" s="12">
        <v>23705145</v>
      </c>
    </row>
    <row r="30" spans="1:7" ht="12.75">
      <c r="A30" s="13" t="s">
        <v>34</v>
      </c>
      <c r="B30" s="12">
        <v>4443544</v>
      </c>
      <c r="C30" s="12">
        <v>-448518</v>
      </c>
      <c r="D30" s="12">
        <v>3995026</v>
      </c>
      <c r="E30" s="12">
        <v>1911751</v>
      </c>
      <c r="F30" s="12">
        <v>1852662</v>
      </c>
      <c r="G30" s="12">
        <v>2083275</v>
      </c>
    </row>
    <row r="31" spans="1:7" ht="12.75">
      <c r="A31" s="13" t="s">
        <v>35</v>
      </c>
      <c r="B31" s="12">
        <v>27973702</v>
      </c>
      <c r="C31" s="12">
        <v>12225354</v>
      </c>
      <c r="D31" s="12">
        <v>40199056</v>
      </c>
      <c r="E31" s="12">
        <v>19004077</v>
      </c>
      <c r="F31" s="12">
        <v>16730611</v>
      </c>
      <c r="G31" s="12">
        <v>21194979</v>
      </c>
    </row>
    <row r="32" spans="1:7" ht="12.75">
      <c r="A32" s="13" t="s">
        <v>36</v>
      </c>
      <c r="B32" s="12">
        <v>54135172</v>
      </c>
      <c r="C32" s="12">
        <v>6386377</v>
      </c>
      <c r="D32" s="12">
        <v>60521549</v>
      </c>
      <c r="E32" s="12">
        <v>33846308</v>
      </c>
      <c r="F32" s="12">
        <v>33276599</v>
      </c>
      <c r="G32" s="12">
        <v>26675241</v>
      </c>
    </row>
    <row r="33" spans="1:7" ht="12.75">
      <c r="A33" s="11" t="s">
        <v>37</v>
      </c>
      <c r="B33" s="12">
        <f>SUM(B34:B42)</f>
        <v>489906493</v>
      </c>
      <c r="C33" s="12">
        <f aca="true" t="shared" si="4" ref="C33:G33">SUM(C34:C42)</f>
        <v>175961867</v>
      </c>
      <c r="D33" s="12">
        <f t="shared" si="4"/>
        <v>665868354</v>
      </c>
      <c r="E33" s="12">
        <f t="shared" si="4"/>
        <v>507329541</v>
      </c>
      <c r="F33" s="12">
        <f t="shared" si="4"/>
        <v>469664366</v>
      </c>
      <c r="G33" s="12">
        <f t="shared" si="4"/>
        <v>158538813</v>
      </c>
    </row>
    <row r="34" spans="1:7" ht="12.75">
      <c r="A34" s="13" t="s">
        <v>38</v>
      </c>
      <c r="B34" s="12">
        <v>8800000</v>
      </c>
      <c r="C34" s="12">
        <v>-5816454</v>
      </c>
      <c r="D34" s="12">
        <v>2983546</v>
      </c>
      <c r="E34" s="12">
        <v>2489953</v>
      </c>
      <c r="F34" s="12">
        <v>2489953</v>
      </c>
      <c r="G34" s="12">
        <v>493593</v>
      </c>
    </row>
    <row r="35" spans="1:7" ht="12.75">
      <c r="A35" s="13" t="s">
        <v>39</v>
      </c>
      <c r="B35" s="12">
        <v>404019408</v>
      </c>
      <c r="C35" s="12">
        <v>106984164</v>
      </c>
      <c r="D35" s="12">
        <v>511003572</v>
      </c>
      <c r="E35" s="12">
        <v>420265446</v>
      </c>
      <c r="F35" s="12">
        <v>388663369</v>
      </c>
      <c r="G35" s="12">
        <v>90738126</v>
      </c>
    </row>
    <row r="36" spans="1:7" ht="12.75">
      <c r="A36" s="13" t="s">
        <v>40</v>
      </c>
      <c r="B36" s="12">
        <v>17540819</v>
      </c>
      <c r="C36" s="12">
        <v>50864847</v>
      </c>
      <c r="D36" s="12">
        <v>68405666</v>
      </c>
      <c r="E36" s="12">
        <v>38408078</v>
      </c>
      <c r="F36" s="12">
        <v>33472383</v>
      </c>
      <c r="G36" s="12">
        <v>29997588</v>
      </c>
    </row>
    <row r="37" spans="1:7" ht="12.75">
      <c r="A37" s="13" t="s">
        <v>41</v>
      </c>
      <c r="B37" s="12">
        <v>58687546</v>
      </c>
      <c r="C37" s="12">
        <v>23899310</v>
      </c>
      <c r="D37" s="12">
        <v>82586850</v>
      </c>
      <c r="E37" s="12">
        <v>45580121</v>
      </c>
      <c r="F37" s="12">
        <v>44452718</v>
      </c>
      <c r="G37" s="12">
        <v>37006729</v>
      </c>
    </row>
    <row r="38" spans="1:7" ht="12.75">
      <c r="A38" s="13" t="s">
        <v>42</v>
      </c>
      <c r="B38" s="12">
        <v>858720</v>
      </c>
      <c r="C38" s="12">
        <v>0</v>
      </c>
      <c r="D38" s="12">
        <v>858720</v>
      </c>
      <c r="E38" s="12">
        <v>585943</v>
      </c>
      <c r="F38" s="12">
        <v>585943</v>
      </c>
      <c r="G38" s="12">
        <v>272777</v>
      </c>
    </row>
    <row r="39" spans="1:7" ht="12.75">
      <c r="A39" s="13" t="s">
        <v>43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</row>
    <row r="40" spans="1:7" ht="12.75">
      <c r="A40" s="13" t="s">
        <v>44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ht="12.75">
      <c r="A41" s="13" t="s">
        <v>45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</row>
    <row r="42" spans="1:7" ht="12.75">
      <c r="A42" s="13" t="s">
        <v>46</v>
      </c>
      <c r="B42" s="12">
        <v>0</v>
      </c>
      <c r="C42" s="12">
        <v>30000</v>
      </c>
      <c r="D42" s="12">
        <v>30000</v>
      </c>
      <c r="E42" s="12">
        <v>0</v>
      </c>
      <c r="F42" s="12">
        <v>0</v>
      </c>
      <c r="G42" s="12">
        <v>30000</v>
      </c>
    </row>
    <row r="43" spans="1:7" ht="12.75">
      <c r="A43" s="11" t="s">
        <v>47</v>
      </c>
      <c r="B43" s="12">
        <f>SUM(B44:B52)</f>
        <v>102416307</v>
      </c>
      <c r="C43" s="12">
        <f aca="true" t="shared" si="5" ref="C43:G43">SUM(C44:C52)</f>
        <v>156561865</v>
      </c>
      <c r="D43" s="12">
        <f t="shared" si="5"/>
        <v>258978166</v>
      </c>
      <c r="E43" s="12">
        <f t="shared" si="5"/>
        <v>78289105</v>
      </c>
      <c r="F43" s="12">
        <f t="shared" si="5"/>
        <v>78053133</v>
      </c>
      <c r="G43" s="12">
        <f t="shared" si="5"/>
        <v>180689061</v>
      </c>
    </row>
    <row r="44" spans="1:7" ht="12.75">
      <c r="A44" s="13" t="s">
        <v>48</v>
      </c>
      <c r="B44" s="12">
        <v>29201166</v>
      </c>
      <c r="C44" s="12">
        <v>21791812</v>
      </c>
      <c r="D44" s="12">
        <v>50992978</v>
      </c>
      <c r="E44" s="12">
        <v>5378727</v>
      </c>
      <c r="F44" s="12">
        <v>5378727</v>
      </c>
      <c r="G44" s="12">
        <v>45614251</v>
      </c>
    </row>
    <row r="45" spans="1:7" ht="12.75">
      <c r="A45" s="13" t="s">
        <v>49</v>
      </c>
      <c r="B45" s="12">
        <v>1061156</v>
      </c>
      <c r="C45" s="12">
        <v>4501192</v>
      </c>
      <c r="D45" s="12">
        <v>5562348</v>
      </c>
      <c r="E45" s="12">
        <v>38135</v>
      </c>
      <c r="F45" s="12">
        <v>899</v>
      </c>
      <c r="G45" s="12">
        <v>5524213</v>
      </c>
    </row>
    <row r="46" spans="1:7" ht="12.75">
      <c r="A46" s="13" t="s">
        <v>50</v>
      </c>
      <c r="B46" s="12">
        <v>39004</v>
      </c>
      <c r="C46" s="12">
        <v>137228</v>
      </c>
      <c r="D46" s="12">
        <v>176232</v>
      </c>
      <c r="E46" s="12">
        <v>68317</v>
      </c>
      <c r="F46" s="12">
        <v>68317</v>
      </c>
      <c r="G46" s="12">
        <v>107915</v>
      </c>
    </row>
    <row r="47" spans="1:7" ht="12.75">
      <c r="A47" s="13" t="s">
        <v>51</v>
      </c>
      <c r="B47" s="12">
        <v>57202254</v>
      </c>
      <c r="C47" s="12">
        <v>45194275</v>
      </c>
      <c r="D47" s="12">
        <v>102396529</v>
      </c>
      <c r="E47" s="12">
        <v>28820002</v>
      </c>
      <c r="F47" s="12">
        <v>28820002</v>
      </c>
      <c r="G47" s="12">
        <v>73576527</v>
      </c>
    </row>
    <row r="48" spans="1:7" ht="12.75">
      <c r="A48" s="13" t="s">
        <v>52</v>
      </c>
      <c r="B48" s="12">
        <v>2555041</v>
      </c>
      <c r="C48" s="12">
        <v>-1350201</v>
      </c>
      <c r="D48" s="12">
        <v>1204840</v>
      </c>
      <c r="E48" s="12">
        <v>184562</v>
      </c>
      <c r="F48" s="12">
        <v>0</v>
      </c>
      <c r="G48" s="12">
        <v>1020278</v>
      </c>
    </row>
    <row r="49" spans="1:7" ht="12.75">
      <c r="A49" s="13" t="s">
        <v>53</v>
      </c>
      <c r="B49" s="12">
        <v>8163941</v>
      </c>
      <c r="C49" s="12">
        <v>43371955</v>
      </c>
      <c r="D49" s="12">
        <v>51535896</v>
      </c>
      <c r="E49" s="12">
        <v>3954862</v>
      </c>
      <c r="F49" s="12">
        <v>3953331</v>
      </c>
      <c r="G49" s="12">
        <v>47581034</v>
      </c>
    </row>
    <row r="50" spans="1:7" ht="12.75">
      <c r="A50" s="13" t="s">
        <v>54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</row>
    <row r="51" spans="1:7" ht="12.75">
      <c r="A51" s="13" t="s">
        <v>55</v>
      </c>
      <c r="B51" s="12">
        <v>0</v>
      </c>
      <c r="C51" s="12">
        <v>35029773</v>
      </c>
      <c r="D51" s="12">
        <v>35029772</v>
      </c>
      <c r="E51" s="12">
        <v>35000000</v>
      </c>
      <c r="F51" s="12">
        <v>35000000</v>
      </c>
      <c r="G51" s="12">
        <v>29772</v>
      </c>
    </row>
    <row r="52" spans="1:7" ht="12.75">
      <c r="A52" s="13" t="s">
        <v>56</v>
      </c>
      <c r="B52" s="12">
        <v>4193745</v>
      </c>
      <c r="C52" s="12">
        <v>7885831</v>
      </c>
      <c r="D52" s="12">
        <v>12079571</v>
      </c>
      <c r="E52" s="12">
        <v>4844500</v>
      </c>
      <c r="F52" s="12">
        <v>4831857</v>
      </c>
      <c r="G52" s="12">
        <v>7235071</v>
      </c>
    </row>
    <row r="53" spans="1:7" ht="12.75">
      <c r="A53" s="11" t="s">
        <v>57</v>
      </c>
      <c r="B53" s="12">
        <f>SUM(B54:B56)</f>
        <v>246987285</v>
      </c>
      <c r="C53" s="12">
        <f aca="true" t="shared" si="6" ref="C53:G53">SUM(C54:C56)</f>
        <v>862900429</v>
      </c>
      <c r="D53" s="12">
        <f t="shared" si="6"/>
        <v>1109887714</v>
      </c>
      <c r="E53" s="12">
        <f t="shared" si="6"/>
        <v>519265010</v>
      </c>
      <c r="F53" s="12">
        <f t="shared" si="6"/>
        <v>510310652</v>
      </c>
      <c r="G53" s="12">
        <f t="shared" si="6"/>
        <v>590622704</v>
      </c>
    </row>
    <row r="54" spans="1:7" ht="12.75">
      <c r="A54" s="13" t="s">
        <v>58</v>
      </c>
      <c r="B54" s="12">
        <v>195462285</v>
      </c>
      <c r="C54" s="12">
        <v>673720279</v>
      </c>
      <c r="D54" s="12">
        <v>869182564</v>
      </c>
      <c r="E54" s="12">
        <v>423478912</v>
      </c>
      <c r="F54" s="12">
        <v>420631406</v>
      </c>
      <c r="G54" s="12">
        <v>445703652</v>
      </c>
    </row>
    <row r="55" spans="1:7" ht="12.75">
      <c r="A55" s="13" t="s">
        <v>59</v>
      </c>
      <c r="B55" s="12">
        <v>51525000</v>
      </c>
      <c r="C55" s="12">
        <v>173221350</v>
      </c>
      <c r="D55" s="12">
        <v>224746350</v>
      </c>
      <c r="E55" s="12">
        <v>95786098</v>
      </c>
      <c r="F55" s="12">
        <v>89679246</v>
      </c>
      <c r="G55" s="12">
        <v>128960252</v>
      </c>
    </row>
    <row r="56" spans="1:7" ht="12.75">
      <c r="A56" s="13" t="s">
        <v>60</v>
      </c>
      <c r="B56" s="12">
        <v>0</v>
      </c>
      <c r="C56" s="12">
        <v>15958800</v>
      </c>
      <c r="D56" s="12">
        <v>15958800</v>
      </c>
      <c r="E56" s="12">
        <v>0</v>
      </c>
      <c r="F56" s="12">
        <v>0</v>
      </c>
      <c r="G56" s="12">
        <v>15958800</v>
      </c>
    </row>
    <row r="57" spans="1:7" ht="12.75">
      <c r="A57" s="11" t="s">
        <v>61</v>
      </c>
      <c r="B57" s="12">
        <f>SUM(B58:B62,B64:B65)</f>
        <v>1997188</v>
      </c>
      <c r="C57" s="12">
        <f aca="true" t="shared" si="7" ref="C57:G57">SUM(C58:C62,C64:C65)</f>
        <v>10652338</v>
      </c>
      <c r="D57" s="12">
        <f t="shared" si="7"/>
        <v>12649526</v>
      </c>
      <c r="E57" s="12">
        <f t="shared" si="7"/>
        <v>11468695</v>
      </c>
      <c r="F57" s="12">
        <f t="shared" si="7"/>
        <v>11468695</v>
      </c>
      <c r="G57" s="12">
        <f t="shared" si="7"/>
        <v>1180831</v>
      </c>
    </row>
    <row r="58" spans="1:7" ht="12.75">
      <c r="A58" s="13" t="s">
        <v>62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ht="12.75">
      <c r="A59" s="13" t="s">
        <v>63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0" spans="1:7" ht="12.75">
      <c r="A60" s="13" t="s">
        <v>64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ht="12.75">
      <c r="A61" s="13" t="s">
        <v>65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</row>
    <row r="62" spans="1:7" ht="12.75">
      <c r="A62" s="13" t="s">
        <v>66</v>
      </c>
      <c r="B62" s="12">
        <v>1997188</v>
      </c>
      <c r="C62" s="12">
        <v>9870327</v>
      </c>
      <c r="D62" s="12">
        <v>11867515</v>
      </c>
      <c r="E62" s="12">
        <v>11468695</v>
      </c>
      <c r="F62" s="12">
        <v>11468695</v>
      </c>
      <c r="G62" s="12">
        <v>398820</v>
      </c>
    </row>
    <row r="63" spans="1:7" ht="12.75">
      <c r="A63" s="13" t="s">
        <v>67</v>
      </c>
      <c r="B63" s="12"/>
      <c r="C63" s="12"/>
      <c r="D63" s="12"/>
      <c r="E63" s="12"/>
      <c r="F63" s="12"/>
      <c r="G63" s="12"/>
    </row>
    <row r="64" spans="1:7" ht="12.75">
      <c r="A64" s="13" t="s">
        <v>68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ht="12.75">
      <c r="A65" s="13" t="s">
        <v>69</v>
      </c>
      <c r="B65" s="12">
        <v>0</v>
      </c>
      <c r="C65" s="12">
        <v>782011</v>
      </c>
      <c r="D65" s="12">
        <v>782011</v>
      </c>
      <c r="E65" s="12">
        <v>0</v>
      </c>
      <c r="F65" s="12">
        <v>0</v>
      </c>
      <c r="G65" s="12">
        <v>782011</v>
      </c>
    </row>
    <row r="66" spans="1:7" ht="12.75">
      <c r="A66" s="11" t="s">
        <v>70</v>
      </c>
      <c r="B66" s="12">
        <f>SUM(B67:B69)</f>
        <v>291208199</v>
      </c>
      <c r="C66" s="12">
        <f aca="true" t="shared" si="8" ref="C66:G66">SUM(C67:C69)</f>
        <v>-47440318</v>
      </c>
      <c r="D66" s="12">
        <f t="shared" si="8"/>
        <v>243767882</v>
      </c>
      <c r="E66" s="12">
        <f t="shared" si="8"/>
        <v>0</v>
      </c>
      <c r="F66" s="12">
        <f t="shared" si="8"/>
        <v>0</v>
      </c>
      <c r="G66" s="12">
        <f t="shared" si="8"/>
        <v>243767882</v>
      </c>
    </row>
    <row r="67" spans="1:7" ht="12.75">
      <c r="A67" s="13" t="s">
        <v>71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</row>
    <row r="68" spans="1:7" ht="12.75">
      <c r="A68" s="13" t="s">
        <v>72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</row>
    <row r="69" spans="1:7" ht="12.75">
      <c r="A69" s="13" t="s">
        <v>73</v>
      </c>
      <c r="B69" s="12">
        <v>291208199</v>
      </c>
      <c r="C69" s="12">
        <v>-47440318</v>
      </c>
      <c r="D69" s="12">
        <v>243767882</v>
      </c>
      <c r="E69" s="12">
        <v>0</v>
      </c>
      <c r="F69" s="12">
        <v>0</v>
      </c>
      <c r="G69" s="12">
        <v>243767882</v>
      </c>
    </row>
    <row r="70" spans="1:7" ht="12.75">
      <c r="A70" s="11" t="s">
        <v>74</v>
      </c>
      <c r="B70" s="12">
        <f>SUM(B71:B77)</f>
        <v>189370943</v>
      </c>
      <c r="C70" s="12">
        <f aca="true" t="shared" si="9" ref="C70:G70">SUM(C71:C77)</f>
        <v>-189370945</v>
      </c>
      <c r="D70" s="12">
        <f t="shared" si="9"/>
        <v>0</v>
      </c>
      <c r="E70" s="12">
        <f t="shared" si="9"/>
        <v>0</v>
      </c>
      <c r="F70" s="12">
        <f t="shared" si="9"/>
        <v>0</v>
      </c>
      <c r="G70" s="12">
        <f t="shared" si="9"/>
        <v>0</v>
      </c>
    </row>
    <row r="71" spans="1:7" ht="12.75">
      <c r="A71" s="13" t="s">
        <v>75</v>
      </c>
      <c r="B71" s="12">
        <v>69091825</v>
      </c>
      <c r="C71" s="12">
        <v>-69091825</v>
      </c>
      <c r="D71" s="12">
        <v>0</v>
      </c>
      <c r="E71" s="12">
        <v>0</v>
      </c>
      <c r="F71" s="12">
        <v>0</v>
      </c>
      <c r="G71" s="12">
        <v>0</v>
      </c>
    </row>
    <row r="72" spans="1:7" ht="12.75">
      <c r="A72" s="13" t="s">
        <v>76</v>
      </c>
      <c r="B72" s="12">
        <v>118353456</v>
      </c>
      <c r="C72" s="12">
        <v>-118353456</v>
      </c>
      <c r="D72" s="12">
        <v>0</v>
      </c>
      <c r="E72" s="12">
        <v>0</v>
      </c>
      <c r="F72" s="12">
        <v>0</v>
      </c>
      <c r="G72" s="12">
        <v>0</v>
      </c>
    </row>
    <row r="73" spans="1:7" ht="12.75">
      <c r="A73" s="13" t="s">
        <v>77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</row>
    <row r="74" spans="1:7" ht="12.75">
      <c r="A74" s="13" t="s">
        <v>78</v>
      </c>
      <c r="B74" s="12">
        <v>304462</v>
      </c>
      <c r="C74" s="12">
        <v>-304464</v>
      </c>
      <c r="D74" s="12">
        <v>0</v>
      </c>
      <c r="E74" s="12">
        <v>0</v>
      </c>
      <c r="F74" s="12">
        <v>0</v>
      </c>
      <c r="G74" s="12">
        <v>0</v>
      </c>
    </row>
    <row r="75" spans="1:7" ht="12.75">
      <c r="A75" s="13" t="s">
        <v>79</v>
      </c>
      <c r="B75" s="12">
        <v>1621200</v>
      </c>
      <c r="C75" s="12">
        <v>-1621200</v>
      </c>
      <c r="D75" s="12">
        <v>0</v>
      </c>
      <c r="E75" s="12">
        <v>0</v>
      </c>
      <c r="F75" s="12">
        <v>0</v>
      </c>
      <c r="G75" s="12">
        <v>0</v>
      </c>
    </row>
    <row r="76" spans="1:7" ht="12.75">
      <c r="A76" s="13" t="s">
        <v>80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</row>
    <row r="77" spans="1:7" ht="12.75">
      <c r="A77" s="13" t="s">
        <v>81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</row>
    <row r="78" spans="1:7" ht="5.1" customHeight="1">
      <c r="A78" s="14"/>
      <c r="B78" s="15"/>
      <c r="C78" s="15"/>
      <c r="D78" s="15"/>
      <c r="E78" s="15"/>
      <c r="F78" s="15"/>
      <c r="G78" s="15"/>
    </row>
    <row r="79" spans="1:7" ht="12.75">
      <c r="A79" s="14" t="s">
        <v>82</v>
      </c>
      <c r="B79" s="16">
        <f>SUM(B80,B88,B98,B108,B118,B128,B132,B141,B145)</f>
        <v>975152119</v>
      </c>
      <c r="C79" s="16">
        <f aca="true" t="shared" si="10" ref="C79:G79">SUM(C80,C88,C98,C108,C118,C128,C132,C141,C145)</f>
        <v>1413916986</v>
      </c>
      <c r="D79" s="16">
        <f t="shared" si="10"/>
        <v>2389069094</v>
      </c>
      <c r="E79" s="16">
        <f t="shared" si="10"/>
        <v>1105303049</v>
      </c>
      <c r="F79" s="16">
        <f t="shared" si="10"/>
        <v>1080408329</v>
      </c>
      <c r="G79" s="16">
        <f t="shared" si="10"/>
        <v>1283766045</v>
      </c>
    </row>
    <row r="80" spans="1:7" ht="12.75">
      <c r="A80" s="11" t="s">
        <v>9</v>
      </c>
      <c r="B80" s="12">
        <f>SUM(B81:B87)</f>
        <v>350000004</v>
      </c>
      <c r="C80" s="12">
        <f aca="true" t="shared" si="11" ref="C80:G80">SUM(C81:C87)</f>
        <v>75289249</v>
      </c>
      <c r="D80" s="12">
        <f t="shared" si="11"/>
        <v>425289255</v>
      </c>
      <c r="E80" s="12">
        <f t="shared" si="11"/>
        <v>326373444</v>
      </c>
      <c r="F80" s="12">
        <f t="shared" si="11"/>
        <v>321375602</v>
      </c>
      <c r="G80" s="12">
        <f t="shared" si="11"/>
        <v>98915811</v>
      </c>
    </row>
    <row r="81" spans="1:7" ht="12.75">
      <c r="A81" s="13" t="s">
        <v>10</v>
      </c>
      <c r="B81" s="12">
        <v>151455396</v>
      </c>
      <c r="C81" s="12">
        <v>8989924</v>
      </c>
      <c r="D81" s="12">
        <v>160445320</v>
      </c>
      <c r="E81" s="12">
        <v>151010316</v>
      </c>
      <c r="F81" s="12">
        <v>151010316</v>
      </c>
      <c r="G81" s="12">
        <v>9435004</v>
      </c>
    </row>
    <row r="82" spans="1:7" ht="12.75">
      <c r="A82" s="13" t="s">
        <v>11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</row>
    <row r="83" spans="1:7" ht="12.75">
      <c r="A83" s="13" t="s">
        <v>12</v>
      </c>
      <c r="B83" s="12">
        <v>22358484</v>
      </c>
      <c r="C83" s="12">
        <v>6037860</v>
      </c>
      <c r="D83" s="12">
        <v>28396345</v>
      </c>
      <c r="E83" s="12">
        <v>18730684</v>
      </c>
      <c r="F83" s="12">
        <v>18730684</v>
      </c>
      <c r="G83" s="12">
        <v>9665661</v>
      </c>
    </row>
    <row r="84" spans="1:7" ht="12.75">
      <c r="A84" s="13" t="s">
        <v>13</v>
      </c>
      <c r="B84" s="12">
        <v>99808500</v>
      </c>
      <c r="C84" s="12">
        <v>19330757</v>
      </c>
      <c r="D84" s="12">
        <v>119139257</v>
      </c>
      <c r="E84" s="12">
        <v>71660584</v>
      </c>
      <c r="F84" s="12">
        <v>66662742</v>
      </c>
      <c r="G84" s="12">
        <v>47478673</v>
      </c>
    </row>
    <row r="85" spans="1:7" ht="12.75">
      <c r="A85" s="13" t="s">
        <v>14</v>
      </c>
      <c r="B85" s="12">
        <v>76377624</v>
      </c>
      <c r="C85" s="12">
        <v>40930708</v>
      </c>
      <c r="D85" s="12">
        <v>117308333</v>
      </c>
      <c r="E85" s="12">
        <v>84971860</v>
      </c>
      <c r="F85" s="12">
        <v>84971860</v>
      </c>
      <c r="G85" s="12">
        <v>32336473</v>
      </c>
    </row>
    <row r="86" spans="1:7" ht="12.75">
      <c r="A86" s="13" t="s">
        <v>15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</row>
    <row r="87" spans="1:7" ht="12.75">
      <c r="A87" s="13" t="s">
        <v>16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</row>
    <row r="88" spans="1:7" ht="12.75">
      <c r="A88" s="11" t="s">
        <v>17</v>
      </c>
      <c r="B88" s="12">
        <f>SUM(B89:B97)</f>
        <v>0</v>
      </c>
      <c r="C88" s="12">
        <f aca="true" t="shared" si="12" ref="C88:G88">SUM(C89:C97)</f>
        <v>32925535</v>
      </c>
      <c r="D88" s="12">
        <f t="shared" si="12"/>
        <v>32925535</v>
      </c>
      <c r="E88" s="12">
        <f t="shared" si="12"/>
        <v>3664154</v>
      </c>
      <c r="F88" s="12">
        <f t="shared" si="12"/>
        <v>3662073</v>
      </c>
      <c r="G88" s="12">
        <f t="shared" si="12"/>
        <v>29261381</v>
      </c>
    </row>
    <row r="89" spans="1:7" ht="12.75">
      <c r="A89" s="13" t="s">
        <v>18</v>
      </c>
      <c r="B89" s="12">
        <v>0</v>
      </c>
      <c r="C89" s="12">
        <v>118620</v>
      </c>
      <c r="D89" s="12">
        <v>118620</v>
      </c>
      <c r="E89" s="12">
        <v>0</v>
      </c>
      <c r="F89" s="12">
        <v>0</v>
      </c>
      <c r="G89" s="12">
        <v>118620</v>
      </c>
    </row>
    <row r="90" spans="1:7" ht="12.75">
      <c r="A90" s="13" t="s">
        <v>19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</row>
    <row r="91" spans="1:7" ht="12.75">
      <c r="A91" s="13" t="s">
        <v>20</v>
      </c>
      <c r="B91" s="12">
        <v>0</v>
      </c>
      <c r="C91" s="12">
        <v>3500</v>
      </c>
      <c r="D91" s="12">
        <v>3500</v>
      </c>
      <c r="E91" s="12">
        <v>0</v>
      </c>
      <c r="F91" s="12">
        <v>0</v>
      </c>
      <c r="G91" s="12">
        <v>3500</v>
      </c>
    </row>
    <row r="92" spans="1:7" ht="12.75">
      <c r="A92" s="13" t="s">
        <v>21</v>
      </c>
      <c r="B92" s="12">
        <v>0</v>
      </c>
      <c r="C92" s="12">
        <v>9720</v>
      </c>
      <c r="D92" s="12">
        <v>9720</v>
      </c>
      <c r="E92" s="12">
        <v>9709</v>
      </c>
      <c r="F92" s="12">
        <v>9709</v>
      </c>
      <c r="G92" s="12">
        <v>11</v>
      </c>
    </row>
    <row r="93" spans="1:7" ht="12.75">
      <c r="A93" s="13" t="s">
        <v>22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</row>
    <row r="94" spans="1:7" ht="12.75">
      <c r="A94" s="17" t="s">
        <v>23</v>
      </c>
      <c r="B94" s="18">
        <v>0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</row>
    <row r="95" spans="1:7" ht="12.75">
      <c r="A95" s="13" t="s">
        <v>24</v>
      </c>
      <c r="B95" s="12">
        <v>0</v>
      </c>
      <c r="C95" s="12">
        <v>14084662</v>
      </c>
      <c r="D95" s="12">
        <v>14084662</v>
      </c>
      <c r="E95" s="12">
        <v>706955</v>
      </c>
      <c r="F95" s="12">
        <v>704874</v>
      </c>
      <c r="G95" s="12">
        <v>13377707</v>
      </c>
    </row>
    <row r="96" spans="1:7" ht="12.75">
      <c r="A96" s="13" t="s">
        <v>25</v>
      </c>
      <c r="B96" s="12">
        <v>0</v>
      </c>
      <c r="C96" s="12">
        <v>18709033</v>
      </c>
      <c r="D96" s="12">
        <v>18709033</v>
      </c>
      <c r="E96" s="12">
        <v>2947490</v>
      </c>
      <c r="F96" s="12">
        <v>2947490</v>
      </c>
      <c r="G96" s="12">
        <v>15761543</v>
      </c>
    </row>
    <row r="97" spans="1:7" ht="12.75">
      <c r="A97" s="13" t="s">
        <v>26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</row>
    <row r="98" spans="1:7" ht="12.75">
      <c r="A98" s="11" t="s">
        <v>27</v>
      </c>
      <c r="B98" s="12">
        <f>SUM(B99:B107)</f>
        <v>194965042</v>
      </c>
      <c r="C98" s="12">
        <f>SUM(C99:C107)</f>
        <v>35787786</v>
      </c>
      <c r="D98" s="12">
        <f aca="true" t="shared" si="13" ref="D98:G98">SUM(D99:D107)</f>
        <v>230752828</v>
      </c>
      <c r="E98" s="12">
        <f t="shared" si="13"/>
        <v>158531401</v>
      </c>
      <c r="F98" s="12">
        <f t="shared" si="13"/>
        <v>157493160</v>
      </c>
      <c r="G98" s="12">
        <f t="shared" si="13"/>
        <v>72221427</v>
      </c>
    </row>
    <row r="99" spans="1:7" ht="12.75">
      <c r="A99" s="13" t="s">
        <v>28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</row>
    <row r="100" spans="1:7" ht="12.75">
      <c r="A100" s="13" t="s">
        <v>29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</row>
    <row r="101" spans="1:7" ht="12.75">
      <c r="A101" s="13" t="s">
        <v>30</v>
      </c>
      <c r="B101" s="12">
        <v>0</v>
      </c>
      <c r="C101" s="12">
        <v>25198758</v>
      </c>
      <c r="D101" s="12">
        <v>25198758</v>
      </c>
      <c r="E101" s="12">
        <v>7382698</v>
      </c>
      <c r="F101" s="12">
        <v>7380273</v>
      </c>
      <c r="G101" s="12">
        <v>17816060</v>
      </c>
    </row>
    <row r="102" spans="1:7" ht="12.75">
      <c r="A102" s="13" t="s">
        <v>31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</row>
    <row r="103" spans="1:7" ht="12.75">
      <c r="A103" s="13" t="s">
        <v>32</v>
      </c>
      <c r="B103" s="12">
        <v>194965042</v>
      </c>
      <c r="C103" s="12">
        <v>9649916</v>
      </c>
      <c r="D103" s="12">
        <v>204614958</v>
      </c>
      <c r="E103" s="12">
        <v>150509591</v>
      </c>
      <c r="F103" s="12">
        <v>149473775</v>
      </c>
      <c r="G103" s="12">
        <v>54105367</v>
      </c>
    </row>
    <row r="104" spans="1:7" ht="12.75">
      <c r="A104" s="13" t="s">
        <v>33</v>
      </c>
      <c r="B104" s="12">
        <v>0</v>
      </c>
      <c r="C104" s="12">
        <v>639112</v>
      </c>
      <c r="D104" s="12">
        <v>639112</v>
      </c>
      <c r="E104" s="12">
        <v>639112</v>
      </c>
      <c r="F104" s="12">
        <v>639112</v>
      </c>
      <c r="G104" s="12">
        <v>0</v>
      </c>
    </row>
    <row r="105" spans="1:7" ht="12.75">
      <c r="A105" s="13" t="s">
        <v>34</v>
      </c>
      <c r="B105" s="12">
        <v>0</v>
      </c>
      <c r="C105" s="12">
        <v>100000</v>
      </c>
      <c r="D105" s="12">
        <v>100000</v>
      </c>
      <c r="E105" s="12">
        <v>0</v>
      </c>
      <c r="F105" s="12">
        <v>0</v>
      </c>
      <c r="G105" s="12">
        <v>100000</v>
      </c>
    </row>
    <row r="106" spans="1:7" ht="12.75">
      <c r="A106" s="13" t="s">
        <v>35</v>
      </c>
      <c r="B106" s="12">
        <v>0</v>
      </c>
      <c r="C106" s="12">
        <v>200000</v>
      </c>
      <c r="D106" s="12">
        <v>200000</v>
      </c>
      <c r="E106" s="12">
        <v>0</v>
      </c>
      <c r="F106" s="12">
        <v>0</v>
      </c>
      <c r="G106" s="12">
        <v>200000</v>
      </c>
    </row>
    <row r="107" spans="1:7" ht="12.75">
      <c r="A107" s="13" t="s">
        <v>36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</row>
    <row r="108" spans="1:7" ht="12.75">
      <c r="A108" s="11" t="s">
        <v>37</v>
      </c>
      <c r="B108" s="12">
        <f>SUM(B109:B117)</f>
        <v>119600000</v>
      </c>
      <c r="C108" s="12">
        <f aca="true" t="shared" si="14" ref="C108:G108">SUM(C109:C117)</f>
        <v>125725504</v>
      </c>
      <c r="D108" s="12">
        <f t="shared" si="14"/>
        <v>245325504</v>
      </c>
      <c r="E108" s="12">
        <f t="shared" si="14"/>
        <v>103365984</v>
      </c>
      <c r="F108" s="12">
        <f t="shared" si="14"/>
        <v>97273047</v>
      </c>
      <c r="G108" s="12">
        <f t="shared" si="14"/>
        <v>141959520</v>
      </c>
    </row>
    <row r="109" spans="1:7" ht="12.75">
      <c r="A109" s="13" t="s">
        <v>38</v>
      </c>
      <c r="B109" s="12">
        <v>10000000</v>
      </c>
      <c r="C109" s="12">
        <v>2150654</v>
      </c>
      <c r="D109" s="12">
        <v>12150654</v>
      </c>
      <c r="E109" s="12">
        <v>8533042</v>
      </c>
      <c r="F109" s="12">
        <v>8533041</v>
      </c>
      <c r="G109" s="12">
        <v>3617612</v>
      </c>
    </row>
    <row r="110" spans="1:7" ht="12.75">
      <c r="A110" s="13" t="s">
        <v>39</v>
      </c>
      <c r="B110" s="12">
        <v>109600000</v>
      </c>
      <c r="C110" s="12">
        <v>113270912</v>
      </c>
      <c r="D110" s="12">
        <v>222870912</v>
      </c>
      <c r="E110" s="12">
        <v>91098985</v>
      </c>
      <c r="F110" s="12">
        <v>85006049</v>
      </c>
      <c r="G110" s="12">
        <v>131771927</v>
      </c>
    </row>
    <row r="111" spans="1:7" ht="12.75">
      <c r="A111" s="13" t="s">
        <v>40</v>
      </c>
      <c r="B111" s="12">
        <v>0</v>
      </c>
      <c r="C111" s="12">
        <v>5835881</v>
      </c>
      <c r="D111" s="12">
        <v>5835881</v>
      </c>
      <c r="E111" s="12">
        <v>865900</v>
      </c>
      <c r="F111" s="12">
        <v>865900</v>
      </c>
      <c r="G111" s="12">
        <v>4969981</v>
      </c>
    </row>
    <row r="112" spans="1:7" ht="12.75">
      <c r="A112" s="13" t="s">
        <v>41</v>
      </c>
      <c r="B112" s="12">
        <v>0</v>
      </c>
      <c r="C112" s="12">
        <v>4468057</v>
      </c>
      <c r="D112" s="12">
        <v>4468057</v>
      </c>
      <c r="E112" s="12">
        <v>2868057</v>
      </c>
      <c r="F112" s="12">
        <v>2868057</v>
      </c>
      <c r="G112" s="12">
        <v>1600000</v>
      </c>
    </row>
    <row r="113" spans="1:7" ht="12.75">
      <c r="A113" s="13" t="s">
        <v>42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</row>
    <row r="114" spans="1:7" ht="12.75">
      <c r="A114" s="13" t="s">
        <v>43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</row>
    <row r="115" spans="1:7" ht="12.75">
      <c r="A115" s="13" t="s">
        <v>44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</row>
    <row r="116" spans="1:7" ht="12.75">
      <c r="A116" s="13" t="s">
        <v>45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</row>
    <row r="117" spans="1:7" ht="12.75">
      <c r="A117" s="13" t="s">
        <v>46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</row>
    <row r="118" spans="1:7" ht="12.75">
      <c r="A118" s="11" t="s">
        <v>47</v>
      </c>
      <c r="B118" s="12">
        <f>SUM(B119:B127)</f>
        <v>4536679</v>
      </c>
      <c r="C118" s="12">
        <f aca="true" t="shared" si="15" ref="C118:G118">SUM(C119:C127)</f>
        <v>15957166</v>
      </c>
      <c r="D118" s="12">
        <f t="shared" si="15"/>
        <v>20493845</v>
      </c>
      <c r="E118" s="12">
        <f t="shared" si="15"/>
        <v>10441558</v>
      </c>
      <c r="F118" s="12">
        <f t="shared" si="15"/>
        <v>10441558</v>
      </c>
      <c r="G118" s="12">
        <f t="shared" si="15"/>
        <v>10052287</v>
      </c>
    </row>
    <row r="119" spans="1:7" ht="12.75">
      <c r="A119" s="13" t="s">
        <v>48</v>
      </c>
      <c r="B119" s="12">
        <v>4536679</v>
      </c>
      <c r="C119" s="12">
        <v>3040059</v>
      </c>
      <c r="D119" s="12">
        <v>7576738</v>
      </c>
      <c r="E119" s="12">
        <v>1144591</v>
      </c>
      <c r="F119" s="12">
        <v>1144590</v>
      </c>
      <c r="G119" s="12">
        <v>6432147</v>
      </c>
    </row>
    <row r="120" spans="1:7" ht="12.75">
      <c r="A120" s="13" t="s">
        <v>49</v>
      </c>
      <c r="B120" s="12">
        <v>0</v>
      </c>
      <c r="C120" s="12">
        <v>450000</v>
      </c>
      <c r="D120" s="12">
        <v>450000</v>
      </c>
      <c r="E120" s="12">
        <v>0</v>
      </c>
      <c r="F120" s="12">
        <v>0</v>
      </c>
      <c r="G120" s="12">
        <v>450000</v>
      </c>
    </row>
    <row r="121" spans="1:7" ht="12.75">
      <c r="A121" s="13" t="s">
        <v>50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</row>
    <row r="122" spans="1:7" ht="12.75">
      <c r="A122" s="13" t="s">
        <v>51</v>
      </c>
      <c r="B122" s="12">
        <v>0</v>
      </c>
      <c r="C122" s="12">
        <v>6133870</v>
      </c>
      <c r="D122" s="12">
        <v>6133870</v>
      </c>
      <c r="E122" s="12">
        <v>3584931</v>
      </c>
      <c r="F122" s="12">
        <v>3584932</v>
      </c>
      <c r="G122" s="12">
        <v>2548939</v>
      </c>
    </row>
    <row r="123" spans="1:7" ht="12.75">
      <c r="A123" s="13" t="s">
        <v>52</v>
      </c>
      <c r="B123" s="12">
        <v>0</v>
      </c>
      <c r="C123" s="12">
        <v>2721600</v>
      </c>
      <c r="D123" s="12">
        <v>2721600</v>
      </c>
      <c r="E123" s="12">
        <v>2721600</v>
      </c>
      <c r="F123" s="12">
        <v>2721600</v>
      </c>
      <c r="G123" s="12">
        <v>0</v>
      </c>
    </row>
    <row r="124" spans="1:7" ht="12.75">
      <c r="A124" s="13" t="s">
        <v>53</v>
      </c>
      <c r="B124" s="12">
        <v>0</v>
      </c>
      <c r="C124" s="12">
        <v>624156</v>
      </c>
      <c r="D124" s="12">
        <v>624156</v>
      </c>
      <c r="E124" s="12">
        <v>2955</v>
      </c>
      <c r="F124" s="12">
        <v>2955</v>
      </c>
      <c r="G124" s="12">
        <v>621201</v>
      </c>
    </row>
    <row r="125" spans="1:7" ht="12.75">
      <c r="A125" s="13" t="s">
        <v>54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</row>
    <row r="126" spans="1:7" ht="12.75">
      <c r="A126" s="13" t="s">
        <v>55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</row>
    <row r="127" spans="1:7" ht="12.75">
      <c r="A127" s="13" t="s">
        <v>56</v>
      </c>
      <c r="B127" s="12">
        <v>0</v>
      </c>
      <c r="C127" s="12">
        <v>2987481</v>
      </c>
      <c r="D127" s="12">
        <v>2987481</v>
      </c>
      <c r="E127" s="12">
        <v>2987481</v>
      </c>
      <c r="F127" s="12">
        <v>2987481</v>
      </c>
      <c r="G127" s="12">
        <v>0</v>
      </c>
    </row>
    <row r="128" spans="1:7" ht="12.75">
      <c r="A128" s="11" t="s">
        <v>57</v>
      </c>
      <c r="B128" s="12">
        <f>SUM(B129:B131)</f>
        <v>306050394</v>
      </c>
      <c r="C128" s="12">
        <f aca="true" t="shared" si="16" ref="C128:G128">SUM(C129:C131)</f>
        <v>938860801</v>
      </c>
      <c r="D128" s="12">
        <f t="shared" si="16"/>
        <v>1244911190</v>
      </c>
      <c r="E128" s="12">
        <f t="shared" si="16"/>
        <v>360786580</v>
      </c>
      <c r="F128" s="12">
        <f t="shared" si="16"/>
        <v>348022961</v>
      </c>
      <c r="G128" s="12">
        <f t="shared" si="16"/>
        <v>884124610</v>
      </c>
    </row>
    <row r="129" spans="1:7" ht="12.75">
      <c r="A129" s="13" t="s">
        <v>58</v>
      </c>
      <c r="B129" s="12">
        <v>299050394</v>
      </c>
      <c r="C129" s="12">
        <v>597524168</v>
      </c>
      <c r="D129" s="12">
        <v>896574557</v>
      </c>
      <c r="E129" s="12">
        <v>322538129</v>
      </c>
      <c r="F129" s="12">
        <v>313305104</v>
      </c>
      <c r="G129" s="12">
        <v>574036428</v>
      </c>
    </row>
    <row r="130" spans="1:7" ht="12.75">
      <c r="A130" s="13" t="s">
        <v>59</v>
      </c>
      <c r="B130" s="12">
        <v>7000000</v>
      </c>
      <c r="C130" s="12">
        <v>341336633</v>
      </c>
      <c r="D130" s="12">
        <v>348336633</v>
      </c>
      <c r="E130" s="12">
        <v>38248451</v>
      </c>
      <c r="F130" s="12">
        <v>34717857</v>
      </c>
      <c r="G130" s="12">
        <v>310088182</v>
      </c>
    </row>
    <row r="131" spans="1:7" ht="12.75">
      <c r="A131" s="13" t="s">
        <v>60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</row>
    <row r="132" spans="1:7" ht="12.75">
      <c r="A132" s="11" t="s">
        <v>61</v>
      </c>
      <c r="B132" s="12">
        <f>SUM(B133:B137,B139:B140)</f>
        <v>0</v>
      </c>
      <c r="C132" s="12">
        <f aca="true" t="shared" si="17" ref="C132:G132">SUM(C133:C137,C139:C140)</f>
        <v>0</v>
      </c>
      <c r="D132" s="12">
        <f t="shared" si="17"/>
        <v>0</v>
      </c>
      <c r="E132" s="12">
        <f t="shared" si="17"/>
        <v>0</v>
      </c>
      <c r="F132" s="12">
        <f t="shared" si="17"/>
        <v>0</v>
      </c>
      <c r="G132" s="12">
        <f t="shared" si="17"/>
        <v>0</v>
      </c>
    </row>
    <row r="133" spans="1:7" ht="12.75">
      <c r="A133" s="13" t="s">
        <v>62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</row>
    <row r="134" spans="1:7" ht="12.75">
      <c r="A134" s="13" t="s">
        <v>63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</row>
    <row r="135" spans="1:7" ht="12.75">
      <c r="A135" s="13" t="s">
        <v>64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</row>
    <row r="136" spans="1:7" ht="12.75">
      <c r="A136" s="13" t="s">
        <v>65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</row>
    <row r="137" spans="1:7" ht="12.75">
      <c r="A137" s="13" t="s">
        <v>66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</row>
    <row r="138" spans="1:7" ht="12.75">
      <c r="A138" s="13" t="s">
        <v>67</v>
      </c>
      <c r="B138" s="12"/>
      <c r="C138" s="12"/>
      <c r="D138" s="12"/>
      <c r="E138" s="12"/>
      <c r="F138" s="12"/>
      <c r="G138" s="12"/>
    </row>
    <row r="139" spans="1:7" ht="12.75">
      <c r="A139" s="13" t="s">
        <v>68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</row>
    <row r="140" spans="1:7" ht="12.75">
      <c r="A140" s="13" t="s">
        <v>69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</row>
    <row r="141" spans="1:7" ht="12.75">
      <c r="A141" s="11" t="s">
        <v>70</v>
      </c>
      <c r="B141" s="12">
        <f>SUM(B142:B144)</f>
        <v>0</v>
      </c>
      <c r="C141" s="12">
        <f aca="true" t="shared" si="18" ref="C141:G141">SUM(C142:C144)</f>
        <v>0</v>
      </c>
      <c r="D141" s="12">
        <f t="shared" si="18"/>
        <v>0</v>
      </c>
      <c r="E141" s="12">
        <f t="shared" si="18"/>
        <v>0</v>
      </c>
      <c r="F141" s="12">
        <f t="shared" si="18"/>
        <v>0</v>
      </c>
      <c r="G141" s="12">
        <f t="shared" si="18"/>
        <v>0</v>
      </c>
    </row>
    <row r="142" spans="1:7" ht="12.75">
      <c r="A142" s="13" t="s">
        <v>71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</row>
    <row r="143" spans="1:7" ht="12.75">
      <c r="A143" s="13" t="s">
        <v>72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</row>
    <row r="144" spans="1:7" ht="12.75">
      <c r="A144" s="13" t="s">
        <v>73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</row>
    <row r="145" spans="1:7" ht="12.75">
      <c r="A145" s="11" t="s">
        <v>74</v>
      </c>
      <c r="B145" s="12">
        <f>SUM(B146:B152)</f>
        <v>0</v>
      </c>
      <c r="C145" s="12">
        <f aca="true" t="shared" si="19" ref="C145:G145">SUM(C146:C152)</f>
        <v>189370945</v>
      </c>
      <c r="D145" s="12">
        <f t="shared" si="19"/>
        <v>189370937</v>
      </c>
      <c r="E145" s="12">
        <f t="shared" si="19"/>
        <v>142139928</v>
      </c>
      <c r="F145" s="12">
        <f t="shared" si="19"/>
        <v>142139928</v>
      </c>
      <c r="G145" s="12">
        <f t="shared" si="19"/>
        <v>47231009</v>
      </c>
    </row>
    <row r="146" spans="1:7" ht="12.75">
      <c r="A146" s="13" t="s">
        <v>75</v>
      </c>
      <c r="B146" s="12">
        <v>0</v>
      </c>
      <c r="C146" s="12">
        <v>69091825</v>
      </c>
      <c r="D146" s="12">
        <v>69091825</v>
      </c>
      <c r="E146" s="12">
        <v>51539544</v>
      </c>
      <c r="F146" s="12">
        <v>51539544</v>
      </c>
      <c r="G146" s="12">
        <v>17552281</v>
      </c>
    </row>
    <row r="147" spans="1:7" ht="12.75">
      <c r="A147" s="13" t="s">
        <v>76</v>
      </c>
      <c r="B147" s="12">
        <v>0</v>
      </c>
      <c r="C147" s="12">
        <v>118353456</v>
      </c>
      <c r="D147" s="12">
        <v>118353450</v>
      </c>
      <c r="E147" s="12">
        <v>88951143</v>
      </c>
      <c r="F147" s="12">
        <v>88951143</v>
      </c>
      <c r="G147" s="12">
        <v>29402307</v>
      </c>
    </row>
    <row r="148" spans="1:7" ht="12.75">
      <c r="A148" s="13" t="s">
        <v>77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</row>
    <row r="149" spans="1:7" ht="12.75">
      <c r="A149" s="13" t="s">
        <v>78</v>
      </c>
      <c r="B149" s="12">
        <v>0</v>
      </c>
      <c r="C149" s="12">
        <v>304464</v>
      </c>
      <c r="D149" s="12">
        <v>304462</v>
      </c>
      <c r="E149" s="12">
        <v>88947</v>
      </c>
      <c r="F149" s="12">
        <v>88947</v>
      </c>
      <c r="G149" s="12">
        <v>215515</v>
      </c>
    </row>
    <row r="150" spans="1:7" ht="12.75">
      <c r="A150" s="13" t="s">
        <v>79</v>
      </c>
      <c r="B150" s="12">
        <v>0</v>
      </c>
      <c r="C150" s="12">
        <v>1621200</v>
      </c>
      <c r="D150" s="12">
        <v>1621200</v>
      </c>
      <c r="E150" s="12">
        <v>1560294</v>
      </c>
      <c r="F150" s="12">
        <v>1560294</v>
      </c>
      <c r="G150" s="12">
        <v>60906</v>
      </c>
    </row>
    <row r="151" spans="1:7" ht="12.75">
      <c r="A151" s="13" t="s">
        <v>80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</row>
    <row r="152" spans="1:7" ht="12.75">
      <c r="A152" s="13" t="s">
        <v>81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</row>
    <row r="153" spans="1:7" ht="5.1" customHeight="1">
      <c r="A153" s="11"/>
      <c r="B153" s="19"/>
      <c r="C153" s="19"/>
      <c r="D153" s="19"/>
      <c r="E153" s="19"/>
      <c r="F153" s="19"/>
      <c r="G153" s="19"/>
    </row>
    <row r="154" spans="1:7" ht="12.75">
      <c r="A154" s="14" t="s">
        <v>83</v>
      </c>
      <c r="B154" s="15">
        <f>B4+B79</f>
        <v>5040583255</v>
      </c>
      <c r="C154" s="15">
        <f aca="true" t="shared" si="20" ref="C154:G154">C4+C79</f>
        <v>2520612255</v>
      </c>
      <c r="D154" s="15">
        <f t="shared" si="20"/>
        <v>7561195507</v>
      </c>
      <c r="E154" s="15">
        <f t="shared" si="20"/>
        <v>3989029906.9700003</v>
      </c>
      <c r="F154" s="15">
        <f t="shared" si="20"/>
        <v>3890223987</v>
      </c>
      <c r="G154" s="15">
        <f t="shared" si="20"/>
        <v>3572165600.0299997</v>
      </c>
    </row>
    <row r="155" spans="1:7" ht="5.1" customHeight="1">
      <c r="A155" s="20"/>
      <c r="B155" s="21"/>
      <c r="C155" s="21"/>
      <c r="D155" s="21"/>
      <c r="E155" s="21"/>
      <c r="F155" s="21"/>
      <c r="G155" s="21"/>
    </row>
    <row r="159" spans="2:7" ht="12.75">
      <c r="B159" s="22"/>
      <c r="C159" s="22"/>
      <c r="D159" s="22"/>
      <c r="E159" s="22"/>
      <c r="F159" s="22"/>
      <c r="G159" s="22"/>
    </row>
    <row r="164" spans="1:5" ht="12.75">
      <c r="A164" s="23"/>
      <c r="C164" s="23"/>
      <c r="D164" s="23"/>
      <c r="E164" s="23"/>
    </row>
    <row r="165" spans="1:5" ht="12.75">
      <c r="A165" s="24" t="s">
        <v>84</v>
      </c>
      <c r="C165" s="25" t="s">
        <v>85</v>
      </c>
      <c r="D165" s="25"/>
      <c r="E165" s="25"/>
    </row>
    <row r="166" spans="1:5" ht="11.25" customHeight="1">
      <c r="A166" s="26" t="s">
        <v>86</v>
      </c>
      <c r="C166" s="25" t="s">
        <v>87</v>
      </c>
      <c r="D166" s="25"/>
      <c r="E166" s="25"/>
    </row>
  </sheetData>
  <mergeCells count="4">
    <mergeCell ref="A1:G1"/>
    <mergeCell ref="B2:F2"/>
    <mergeCell ref="C165:E165"/>
    <mergeCell ref="C166:E166"/>
  </mergeCells>
  <dataValidations count="1">
    <dataValidation type="decimal" allowBlank="1" showInputMessage="1" showErrorMessage="1" sqref="B4:G77 B79:G152">
      <formula1>-17976931348623100000000000000000000000000000000000000000000000000000000000000000000000000000000000000</formula1>
      <formula2>1.79769313486231E+100</formula2>
    </dataValidation>
  </dataValidations>
  <printOptions/>
  <pageMargins left="0.21" right="0.44" top="0.49" bottom="0.6" header="0.31496062992125984" footer="0.31496062992125984"/>
  <pageSetup fitToHeight="2" horizontalDpi="600" verticalDpi="600" orientation="portrait" scale="40" r:id="rId2"/>
  <ignoredErrors>
    <ignoredError sqref="B4:G127 B128:G15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24"/>
  <sheetViews>
    <sheetView view="pageBreakPreview" zoomScaleSheetLayoutView="100" workbookViewId="0" topLeftCell="A101">
      <selection activeCell="A2" sqref="A2"/>
    </sheetView>
  </sheetViews>
  <sheetFormatPr defaultColWidth="12" defaultRowHeight="12.75"/>
  <cols>
    <col min="1" max="1" width="68.5" style="4" customWidth="1"/>
    <col min="2" max="2" width="14" style="4" bestFit="1" customWidth="1"/>
    <col min="3" max="3" width="14.33203125" style="4" bestFit="1" customWidth="1"/>
    <col min="4" max="6" width="14" style="4" bestFit="1" customWidth="1"/>
    <col min="7" max="7" width="16" style="4" bestFit="1" customWidth="1"/>
    <col min="8" max="16384" width="12" style="4" customWidth="1"/>
  </cols>
  <sheetData>
    <row r="1" spans="1:7" ht="53.4" customHeight="1">
      <c r="A1" s="1" t="s">
        <v>88</v>
      </c>
      <c r="B1" s="2"/>
      <c r="C1" s="2"/>
      <c r="D1" s="2"/>
      <c r="E1" s="2"/>
      <c r="F1" s="2"/>
      <c r="G1" s="3"/>
    </row>
    <row r="2" spans="1:7" ht="11.25">
      <c r="A2" s="8"/>
      <c r="B2" s="27" t="s">
        <v>0</v>
      </c>
      <c r="C2" s="27"/>
      <c r="D2" s="27"/>
      <c r="E2" s="27"/>
      <c r="F2" s="27"/>
      <c r="G2" s="8"/>
    </row>
    <row r="3" spans="1:7" ht="20.4">
      <c r="A3" s="28" t="s">
        <v>1</v>
      </c>
      <c r="B3" s="8" t="s">
        <v>2</v>
      </c>
      <c r="C3" s="8" t="s">
        <v>89</v>
      </c>
      <c r="D3" s="8" t="s">
        <v>90</v>
      </c>
      <c r="E3" s="8" t="s">
        <v>5</v>
      </c>
      <c r="F3" s="8" t="s">
        <v>91</v>
      </c>
      <c r="G3" s="28" t="s">
        <v>92</v>
      </c>
    </row>
    <row r="4" spans="1:7" ht="12.75">
      <c r="A4" s="29" t="s">
        <v>93</v>
      </c>
      <c r="B4" s="30"/>
      <c r="C4" s="30"/>
      <c r="D4" s="30"/>
      <c r="E4" s="30"/>
      <c r="F4" s="30"/>
      <c r="G4" s="30"/>
    </row>
    <row r="5" spans="1:7" ht="12.75">
      <c r="A5" s="31" t="s">
        <v>94</v>
      </c>
      <c r="B5" s="15">
        <f>SUM(B6:B81)</f>
        <v>4065431138</v>
      </c>
      <c r="C5" s="15">
        <f aca="true" t="shared" si="0" ref="C5:G5">SUM(C6:C81)</f>
        <v>1106695266</v>
      </c>
      <c r="D5" s="15">
        <f t="shared" si="0"/>
        <v>5172126402</v>
      </c>
      <c r="E5" s="15">
        <f t="shared" si="0"/>
        <v>2883726864</v>
      </c>
      <c r="F5" s="15">
        <f t="shared" si="0"/>
        <v>2809815656</v>
      </c>
      <c r="G5" s="15">
        <f t="shared" si="0"/>
        <v>2288399538</v>
      </c>
    </row>
    <row r="6" spans="1:7" ht="12.75">
      <c r="A6" s="32" t="s">
        <v>95</v>
      </c>
      <c r="B6" s="33">
        <v>2565250</v>
      </c>
      <c r="C6" s="33">
        <v>80000</v>
      </c>
      <c r="D6" s="33">
        <v>2645250</v>
      </c>
      <c r="E6" s="33">
        <v>1668145</v>
      </c>
      <c r="F6" s="33">
        <v>1662286</v>
      </c>
      <c r="G6" s="33">
        <v>977105</v>
      </c>
    </row>
    <row r="7" spans="1:7" ht="12.75">
      <c r="A7" s="32" t="s">
        <v>96</v>
      </c>
      <c r="B7" s="33">
        <v>3309819</v>
      </c>
      <c r="C7" s="33">
        <v>-276352</v>
      </c>
      <c r="D7" s="33">
        <v>3033466</v>
      </c>
      <c r="E7" s="33">
        <v>1951616</v>
      </c>
      <c r="F7" s="33">
        <v>1951617</v>
      </c>
      <c r="G7" s="33">
        <v>1081850</v>
      </c>
    </row>
    <row r="8" spans="1:7" ht="12.75">
      <c r="A8" s="32" t="s">
        <v>97</v>
      </c>
      <c r="B8" s="33">
        <v>19009569</v>
      </c>
      <c r="C8" s="33">
        <v>-696352</v>
      </c>
      <c r="D8" s="33">
        <v>18313216</v>
      </c>
      <c r="E8" s="33">
        <v>12136786</v>
      </c>
      <c r="F8" s="33">
        <v>12014419</v>
      </c>
      <c r="G8" s="33">
        <v>6176430</v>
      </c>
    </row>
    <row r="9" spans="1:7" ht="12.75">
      <c r="A9" s="32" t="s">
        <v>98</v>
      </c>
      <c r="B9" s="33">
        <v>2123820</v>
      </c>
      <c r="C9" s="33">
        <v>0</v>
      </c>
      <c r="D9" s="33">
        <v>2123820</v>
      </c>
      <c r="E9" s="33">
        <v>1559952</v>
      </c>
      <c r="F9" s="33">
        <v>1559952</v>
      </c>
      <c r="G9" s="33">
        <v>563868</v>
      </c>
    </row>
    <row r="10" spans="1:7" ht="12.75">
      <c r="A10" s="32" t="s">
        <v>99</v>
      </c>
      <c r="B10" s="33">
        <v>12201359</v>
      </c>
      <c r="C10" s="33">
        <v>-511979</v>
      </c>
      <c r="D10" s="33">
        <v>11689380</v>
      </c>
      <c r="E10" s="33">
        <v>7327671</v>
      </c>
      <c r="F10" s="33">
        <v>7270641</v>
      </c>
      <c r="G10" s="33">
        <v>4361709</v>
      </c>
    </row>
    <row r="11" spans="1:7" ht="12.75">
      <c r="A11" s="32" t="s">
        <v>100</v>
      </c>
      <c r="B11" s="33">
        <v>9224032</v>
      </c>
      <c r="C11" s="33">
        <v>-201465</v>
      </c>
      <c r="D11" s="33">
        <v>9022566</v>
      </c>
      <c r="E11" s="33">
        <v>6637809</v>
      </c>
      <c r="F11" s="33">
        <v>5521614</v>
      </c>
      <c r="G11" s="33">
        <v>2384757</v>
      </c>
    </row>
    <row r="12" spans="1:7" ht="12.75">
      <c r="A12" s="32" t="s">
        <v>101</v>
      </c>
      <c r="B12" s="33">
        <v>102189</v>
      </c>
      <c r="C12" s="33">
        <v>33037</v>
      </c>
      <c r="D12" s="33">
        <v>135226</v>
      </c>
      <c r="E12" s="33">
        <v>59740</v>
      </c>
      <c r="F12" s="33">
        <v>59740</v>
      </c>
      <c r="G12" s="33">
        <v>75486</v>
      </c>
    </row>
    <row r="13" spans="1:7" ht="12.75">
      <c r="A13" s="32" t="s">
        <v>102</v>
      </c>
      <c r="B13" s="33">
        <v>26631151</v>
      </c>
      <c r="C13" s="33">
        <v>783</v>
      </c>
      <c r="D13" s="33">
        <v>26631933</v>
      </c>
      <c r="E13" s="33">
        <v>16331728</v>
      </c>
      <c r="F13" s="33">
        <v>15916683</v>
      </c>
      <c r="G13" s="33">
        <v>10300205</v>
      </c>
    </row>
    <row r="14" spans="1:7" ht="12.75">
      <c r="A14" s="32" t="s">
        <v>103</v>
      </c>
      <c r="B14" s="33">
        <v>1450740</v>
      </c>
      <c r="C14" s="33">
        <v>-143963</v>
      </c>
      <c r="D14" s="33">
        <v>1306777</v>
      </c>
      <c r="E14" s="33">
        <v>771468</v>
      </c>
      <c r="F14" s="33">
        <v>727372</v>
      </c>
      <c r="G14" s="33">
        <v>535309</v>
      </c>
    </row>
    <row r="15" spans="1:7" ht="12.75">
      <c r="A15" s="32" t="s">
        <v>104</v>
      </c>
      <c r="B15" s="33">
        <v>11634291</v>
      </c>
      <c r="C15" s="33">
        <v>4059641</v>
      </c>
      <c r="D15" s="33">
        <v>15693932</v>
      </c>
      <c r="E15" s="33">
        <v>7688162</v>
      </c>
      <c r="F15" s="33">
        <v>7610037</v>
      </c>
      <c r="G15" s="33">
        <v>8005770</v>
      </c>
    </row>
    <row r="16" spans="1:7" ht="12.75">
      <c r="A16" s="32" t="s">
        <v>105</v>
      </c>
      <c r="B16" s="33">
        <v>24631695</v>
      </c>
      <c r="C16" s="33">
        <v>-94718</v>
      </c>
      <c r="D16" s="33">
        <v>24536976</v>
      </c>
      <c r="E16" s="33">
        <v>10766810</v>
      </c>
      <c r="F16" s="33">
        <v>10618268</v>
      </c>
      <c r="G16" s="33">
        <v>13770166</v>
      </c>
    </row>
    <row r="17" spans="1:7" ht="12.75">
      <c r="A17" s="32" t="s">
        <v>106</v>
      </c>
      <c r="B17" s="33">
        <v>5897124</v>
      </c>
      <c r="C17" s="33">
        <v>-70000</v>
      </c>
      <c r="D17" s="33">
        <v>5827124</v>
      </c>
      <c r="E17" s="33">
        <v>4066072</v>
      </c>
      <c r="F17" s="33">
        <v>4030288</v>
      </c>
      <c r="G17" s="33">
        <v>1761052</v>
      </c>
    </row>
    <row r="18" spans="1:7" ht="12.75">
      <c r="A18" s="32" t="s">
        <v>107</v>
      </c>
      <c r="B18" s="33">
        <v>5982726</v>
      </c>
      <c r="C18" s="33">
        <v>-37178</v>
      </c>
      <c r="D18" s="33">
        <v>5945548</v>
      </c>
      <c r="E18" s="33">
        <v>4162717</v>
      </c>
      <c r="F18" s="33">
        <v>4120255</v>
      </c>
      <c r="G18" s="33">
        <v>1782831</v>
      </c>
    </row>
    <row r="19" spans="1:7" ht="12.75">
      <c r="A19" s="32" t="s">
        <v>108</v>
      </c>
      <c r="B19" s="33">
        <v>19928378</v>
      </c>
      <c r="C19" s="33">
        <v>-2140798</v>
      </c>
      <c r="D19" s="33">
        <v>17787580</v>
      </c>
      <c r="E19" s="33">
        <v>10296836</v>
      </c>
      <c r="F19" s="33">
        <v>10208420</v>
      </c>
      <c r="G19" s="33">
        <v>7490744</v>
      </c>
    </row>
    <row r="20" spans="1:7" ht="12.75">
      <c r="A20" s="32" t="s">
        <v>109</v>
      </c>
      <c r="B20" s="33">
        <v>17773229</v>
      </c>
      <c r="C20" s="33">
        <v>3139389</v>
      </c>
      <c r="D20" s="33">
        <v>20912619</v>
      </c>
      <c r="E20" s="33">
        <v>13693223</v>
      </c>
      <c r="F20" s="33">
        <v>13578931</v>
      </c>
      <c r="G20" s="33">
        <v>7219396</v>
      </c>
    </row>
    <row r="21" spans="1:7" ht="12.75">
      <c r="A21" s="32" t="s">
        <v>110</v>
      </c>
      <c r="B21" s="33">
        <v>11833550</v>
      </c>
      <c r="C21" s="33">
        <v>2267472</v>
      </c>
      <c r="D21" s="33">
        <v>14101022</v>
      </c>
      <c r="E21" s="33">
        <v>6845191</v>
      </c>
      <c r="F21" s="33">
        <v>6771913</v>
      </c>
      <c r="G21" s="33">
        <v>7255831</v>
      </c>
    </row>
    <row r="22" spans="1:7" ht="12.75">
      <c r="A22" s="32" t="s">
        <v>111</v>
      </c>
      <c r="B22" s="33">
        <v>8468535</v>
      </c>
      <c r="C22" s="33">
        <v>118645</v>
      </c>
      <c r="D22" s="33">
        <v>8587180</v>
      </c>
      <c r="E22" s="33">
        <v>5478102</v>
      </c>
      <c r="F22" s="33">
        <v>5439985</v>
      </c>
      <c r="G22" s="33">
        <v>3109078</v>
      </c>
    </row>
    <row r="23" spans="1:7" ht="12.75">
      <c r="A23" s="32" t="s">
        <v>112</v>
      </c>
      <c r="B23" s="33">
        <v>1847184</v>
      </c>
      <c r="C23" s="33">
        <v>-20000</v>
      </c>
      <c r="D23" s="33">
        <v>1827184</v>
      </c>
      <c r="E23" s="33">
        <v>1252619</v>
      </c>
      <c r="F23" s="33">
        <v>1244280</v>
      </c>
      <c r="G23" s="33">
        <v>574565</v>
      </c>
    </row>
    <row r="24" spans="1:7" ht="12.75">
      <c r="A24" s="32" t="s">
        <v>113</v>
      </c>
      <c r="B24" s="33">
        <v>8404931</v>
      </c>
      <c r="C24" s="33">
        <v>-15001</v>
      </c>
      <c r="D24" s="33">
        <v>8389930</v>
      </c>
      <c r="E24" s="33">
        <v>4633917</v>
      </c>
      <c r="F24" s="33">
        <v>4465556</v>
      </c>
      <c r="G24" s="33">
        <v>3756013</v>
      </c>
    </row>
    <row r="25" spans="1:7" ht="12.75">
      <c r="A25" s="32" t="s">
        <v>114</v>
      </c>
      <c r="B25" s="33">
        <v>18208351</v>
      </c>
      <c r="C25" s="33">
        <v>2779230</v>
      </c>
      <c r="D25" s="33">
        <v>20987581</v>
      </c>
      <c r="E25" s="33">
        <v>11981351</v>
      </c>
      <c r="F25" s="33">
        <v>10814613</v>
      </c>
      <c r="G25" s="33">
        <v>9006230</v>
      </c>
    </row>
    <row r="26" spans="1:7" ht="12.75">
      <c r="A26" s="32" t="s">
        <v>115</v>
      </c>
      <c r="B26" s="33">
        <v>25006376</v>
      </c>
      <c r="C26" s="33">
        <v>-15740</v>
      </c>
      <c r="D26" s="33">
        <v>24990636</v>
      </c>
      <c r="E26" s="33">
        <v>18090104</v>
      </c>
      <c r="F26" s="33">
        <v>17970195</v>
      </c>
      <c r="G26" s="33">
        <v>6900532</v>
      </c>
    </row>
    <row r="27" spans="1:7" ht="12.75">
      <c r="A27" s="32" t="s">
        <v>116</v>
      </c>
      <c r="B27" s="33">
        <v>111225418</v>
      </c>
      <c r="C27" s="33">
        <v>3717264</v>
      </c>
      <c r="D27" s="33">
        <v>114942683</v>
      </c>
      <c r="E27" s="33">
        <v>70444477</v>
      </c>
      <c r="F27" s="33">
        <v>69669492</v>
      </c>
      <c r="G27" s="33">
        <v>44498206</v>
      </c>
    </row>
    <row r="28" spans="1:7" ht="12.75">
      <c r="A28" s="32" t="s">
        <v>117</v>
      </c>
      <c r="B28" s="33">
        <v>55209493</v>
      </c>
      <c r="C28" s="33">
        <v>6085792</v>
      </c>
      <c r="D28" s="33">
        <v>61295286</v>
      </c>
      <c r="E28" s="33">
        <v>41596055</v>
      </c>
      <c r="F28" s="33">
        <v>41280875</v>
      </c>
      <c r="G28" s="33">
        <v>19699231</v>
      </c>
    </row>
    <row r="29" spans="1:7" ht="12.75">
      <c r="A29" s="32" t="s">
        <v>118</v>
      </c>
      <c r="B29" s="33">
        <v>8243889</v>
      </c>
      <c r="C29" s="33">
        <v>-42686</v>
      </c>
      <c r="D29" s="33">
        <v>8201202</v>
      </c>
      <c r="E29" s="33">
        <v>5122775</v>
      </c>
      <c r="F29" s="33">
        <v>5071072</v>
      </c>
      <c r="G29" s="33">
        <v>3078427</v>
      </c>
    </row>
    <row r="30" spans="1:7" ht="12.75">
      <c r="A30" s="32" t="s">
        <v>119</v>
      </c>
      <c r="B30" s="33">
        <v>43862262</v>
      </c>
      <c r="C30" s="33">
        <v>-818865</v>
      </c>
      <c r="D30" s="33">
        <v>43043397</v>
      </c>
      <c r="E30" s="33">
        <v>27703439</v>
      </c>
      <c r="F30" s="33">
        <v>27442166</v>
      </c>
      <c r="G30" s="33">
        <v>15339958</v>
      </c>
    </row>
    <row r="31" spans="1:7" ht="12.75">
      <c r="A31" s="32" t="s">
        <v>120</v>
      </c>
      <c r="B31" s="33">
        <v>18886504</v>
      </c>
      <c r="C31" s="33">
        <v>32282569</v>
      </c>
      <c r="D31" s="33">
        <v>51169073</v>
      </c>
      <c r="E31" s="33">
        <v>16878519</v>
      </c>
      <c r="F31" s="33">
        <v>16410277</v>
      </c>
      <c r="G31" s="33">
        <v>34290554</v>
      </c>
    </row>
    <row r="32" spans="1:7" ht="12.75">
      <c r="A32" s="32" t="s">
        <v>121</v>
      </c>
      <c r="B32" s="33">
        <v>443583693</v>
      </c>
      <c r="C32" s="33">
        <v>-43425457</v>
      </c>
      <c r="D32" s="33">
        <v>400158236</v>
      </c>
      <c r="E32" s="33">
        <v>235270016</v>
      </c>
      <c r="F32" s="33">
        <v>230052474</v>
      </c>
      <c r="G32" s="33">
        <v>164888220</v>
      </c>
    </row>
    <row r="33" spans="1:7" ht="12.75">
      <c r="A33" s="32" t="s">
        <v>122</v>
      </c>
      <c r="B33" s="33">
        <v>329416676</v>
      </c>
      <c r="C33" s="33">
        <v>7602500</v>
      </c>
      <c r="D33" s="33">
        <v>337019176</v>
      </c>
      <c r="E33" s="33">
        <v>201325277</v>
      </c>
      <c r="F33" s="33">
        <v>197782818</v>
      </c>
      <c r="G33" s="33">
        <v>135693899</v>
      </c>
    </row>
    <row r="34" spans="1:7" ht="12.75">
      <c r="A34" s="32" t="s">
        <v>123</v>
      </c>
      <c r="B34" s="33">
        <v>48553024</v>
      </c>
      <c r="C34" s="33">
        <v>12199912</v>
      </c>
      <c r="D34" s="33">
        <v>60752933</v>
      </c>
      <c r="E34" s="33">
        <v>35227238</v>
      </c>
      <c r="F34" s="33">
        <v>34854631</v>
      </c>
      <c r="G34" s="33">
        <v>25525695</v>
      </c>
    </row>
    <row r="35" spans="1:7" ht="12.75">
      <c r="A35" s="32" t="s">
        <v>124</v>
      </c>
      <c r="B35" s="33">
        <v>51806516</v>
      </c>
      <c r="C35" s="33">
        <v>839718</v>
      </c>
      <c r="D35" s="33">
        <v>52646234</v>
      </c>
      <c r="E35" s="33">
        <v>34094804</v>
      </c>
      <c r="F35" s="33">
        <v>33550106</v>
      </c>
      <c r="G35" s="33">
        <v>18551430</v>
      </c>
    </row>
    <row r="36" spans="1:7" ht="12.75">
      <c r="A36" s="32" t="s">
        <v>125</v>
      </c>
      <c r="B36" s="33">
        <v>23488449</v>
      </c>
      <c r="C36" s="33">
        <v>6461665</v>
      </c>
      <c r="D36" s="33">
        <v>29950114</v>
      </c>
      <c r="E36" s="33">
        <v>14857257</v>
      </c>
      <c r="F36" s="33">
        <v>14667476</v>
      </c>
      <c r="G36" s="33">
        <v>15092857</v>
      </c>
    </row>
    <row r="37" spans="1:7" ht="12.75">
      <c r="A37" s="32" t="s">
        <v>126</v>
      </c>
      <c r="B37" s="33">
        <v>17611236</v>
      </c>
      <c r="C37" s="33">
        <v>-1245000</v>
      </c>
      <c r="D37" s="33">
        <v>16366236</v>
      </c>
      <c r="E37" s="33">
        <v>10237742</v>
      </c>
      <c r="F37" s="33">
        <v>9950033</v>
      </c>
      <c r="G37" s="33">
        <v>6128494</v>
      </c>
    </row>
    <row r="38" spans="1:7" ht="12.75">
      <c r="A38" s="32" t="s">
        <v>127</v>
      </c>
      <c r="B38" s="33">
        <v>68643410</v>
      </c>
      <c r="C38" s="33">
        <v>28770992</v>
      </c>
      <c r="D38" s="33">
        <v>97414402</v>
      </c>
      <c r="E38" s="33">
        <v>35875783</v>
      </c>
      <c r="F38" s="33">
        <v>35137412</v>
      </c>
      <c r="G38" s="33">
        <v>61538619</v>
      </c>
    </row>
    <row r="39" spans="1:7" ht="12.75">
      <c r="A39" s="32" t="s">
        <v>128</v>
      </c>
      <c r="B39" s="33">
        <v>6958161</v>
      </c>
      <c r="C39" s="33">
        <v>-200000</v>
      </c>
      <c r="D39" s="33">
        <v>6758161</v>
      </c>
      <c r="E39" s="33">
        <v>3330366</v>
      </c>
      <c r="F39" s="33">
        <v>3301765</v>
      </c>
      <c r="G39" s="33">
        <v>3427795</v>
      </c>
    </row>
    <row r="40" spans="1:7" ht="12.75">
      <c r="A40" s="32" t="s">
        <v>129</v>
      </c>
      <c r="B40" s="33">
        <v>39554360</v>
      </c>
      <c r="C40" s="33">
        <v>8959049</v>
      </c>
      <c r="D40" s="33">
        <v>48513409</v>
      </c>
      <c r="E40" s="33">
        <v>34048383</v>
      </c>
      <c r="F40" s="33">
        <v>33713577</v>
      </c>
      <c r="G40" s="33">
        <v>14465026</v>
      </c>
    </row>
    <row r="41" spans="1:7" ht="12.75">
      <c r="A41" s="32" t="s">
        <v>130</v>
      </c>
      <c r="B41" s="33">
        <v>83797903</v>
      </c>
      <c r="C41" s="33">
        <v>11101778</v>
      </c>
      <c r="D41" s="33">
        <v>94899682</v>
      </c>
      <c r="E41" s="33">
        <v>77322135</v>
      </c>
      <c r="F41" s="33">
        <v>73559864</v>
      </c>
      <c r="G41" s="33">
        <v>17577547</v>
      </c>
    </row>
    <row r="42" spans="1:7" ht="12.75">
      <c r="A42" s="32" t="s">
        <v>131</v>
      </c>
      <c r="B42" s="33">
        <v>104614945</v>
      </c>
      <c r="C42" s="33">
        <v>16678076</v>
      </c>
      <c r="D42" s="33">
        <v>121293021</v>
      </c>
      <c r="E42" s="33">
        <v>65214811</v>
      </c>
      <c r="F42" s="33">
        <v>64421639</v>
      </c>
      <c r="G42" s="33">
        <v>56078210</v>
      </c>
    </row>
    <row r="43" spans="1:7" ht="12.75">
      <c r="A43" s="32" t="s">
        <v>132</v>
      </c>
      <c r="B43" s="33">
        <v>44719995</v>
      </c>
      <c r="C43" s="33">
        <v>34277754</v>
      </c>
      <c r="D43" s="33">
        <v>78997749</v>
      </c>
      <c r="E43" s="33">
        <v>47083887</v>
      </c>
      <c r="F43" s="33">
        <v>45626109</v>
      </c>
      <c r="G43" s="33">
        <v>31913862</v>
      </c>
    </row>
    <row r="44" spans="1:7" ht="12.75">
      <c r="A44" s="32" t="s">
        <v>133</v>
      </c>
      <c r="B44" s="33">
        <v>7133136</v>
      </c>
      <c r="C44" s="33">
        <v>-90622</v>
      </c>
      <c r="D44" s="33">
        <v>7042514</v>
      </c>
      <c r="E44" s="33">
        <v>4385463</v>
      </c>
      <c r="F44" s="33">
        <v>4329089</v>
      </c>
      <c r="G44" s="33">
        <v>2657051</v>
      </c>
    </row>
    <row r="45" spans="1:7" ht="12.75">
      <c r="A45" s="32" t="s">
        <v>134</v>
      </c>
      <c r="B45" s="33">
        <v>62246763</v>
      </c>
      <c r="C45" s="33">
        <v>190581522</v>
      </c>
      <c r="D45" s="33">
        <v>252828285</v>
      </c>
      <c r="E45" s="33">
        <v>92411733</v>
      </c>
      <c r="F45" s="33">
        <v>89975879</v>
      </c>
      <c r="G45" s="33">
        <v>160416552</v>
      </c>
    </row>
    <row r="46" spans="1:7" ht="12.75">
      <c r="A46" s="32" t="s">
        <v>135</v>
      </c>
      <c r="B46" s="33">
        <v>10179043</v>
      </c>
      <c r="C46" s="33">
        <v>162784</v>
      </c>
      <c r="D46" s="33">
        <v>10341827</v>
      </c>
      <c r="E46" s="33">
        <v>6548099</v>
      </c>
      <c r="F46" s="33">
        <v>6395635</v>
      </c>
      <c r="G46" s="33">
        <v>3793728</v>
      </c>
    </row>
    <row r="47" spans="1:7" ht="12.75">
      <c r="A47" s="32" t="s">
        <v>136</v>
      </c>
      <c r="B47" s="33">
        <v>79436004</v>
      </c>
      <c r="C47" s="33">
        <v>11141291</v>
      </c>
      <c r="D47" s="33">
        <v>90577296</v>
      </c>
      <c r="E47" s="33">
        <v>50650532</v>
      </c>
      <c r="F47" s="33">
        <v>50078305</v>
      </c>
      <c r="G47" s="33">
        <v>39926764</v>
      </c>
    </row>
    <row r="48" spans="1:7" ht="12.75">
      <c r="A48" s="32" t="s">
        <v>137</v>
      </c>
      <c r="B48" s="33">
        <v>59732944</v>
      </c>
      <c r="C48" s="33">
        <v>8350024</v>
      </c>
      <c r="D48" s="33">
        <v>68082968</v>
      </c>
      <c r="E48" s="33">
        <v>40312309</v>
      </c>
      <c r="F48" s="33">
        <v>39997526</v>
      </c>
      <c r="G48" s="33">
        <v>27770659</v>
      </c>
    </row>
    <row r="49" spans="1:7" ht="12.75">
      <c r="A49" s="32" t="s">
        <v>138</v>
      </c>
      <c r="B49" s="33">
        <v>41677681</v>
      </c>
      <c r="C49" s="33">
        <v>69541692</v>
      </c>
      <c r="D49" s="33">
        <v>111219373</v>
      </c>
      <c r="E49" s="33">
        <v>55713486</v>
      </c>
      <c r="F49" s="33">
        <v>51796610</v>
      </c>
      <c r="G49" s="33">
        <v>55505887</v>
      </c>
    </row>
    <row r="50" spans="1:7" ht="12.75">
      <c r="A50" s="32" t="s">
        <v>139</v>
      </c>
      <c r="B50" s="33">
        <v>34346356</v>
      </c>
      <c r="C50" s="33">
        <v>-3012132</v>
      </c>
      <c r="D50" s="33">
        <v>31334224</v>
      </c>
      <c r="E50" s="33">
        <v>18548904</v>
      </c>
      <c r="F50" s="33">
        <v>18337710</v>
      </c>
      <c r="G50" s="33">
        <v>12785320</v>
      </c>
    </row>
    <row r="51" spans="1:7" ht="12.75">
      <c r="A51" s="32" t="s">
        <v>140</v>
      </c>
      <c r="B51" s="33">
        <v>52021573</v>
      </c>
      <c r="C51" s="33">
        <v>45794026</v>
      </c>
      <c r="D51" s="33">
        <v>97815599</v>
      </c>
      <c r="E51" s="33">
        <v>71670406</v>
      </c>
      <c r="F51" s="33">
        <v>71070223</v>
      </c>
      <c r="G51" s="33">
        <v>26145193</v>
      </c>
    </row>
    <row r="52" spans="1:7" ht="12.75">
      <c r="A52" s="32" t="s">
        <v>141</v>
      </c>
      <c r="B52" s="33">
        <v>93712195</v>
      </c>
      <c r="C52" s="33">
        <v>23461683</v>
      </c>
      <c r="D52" s="33">
        <v>117173878</v>
      </c>
      <c r="E52" s="33">
        <v>70465822</v>
      </c>
      <c r="F52" s="33">
        <v>69382462</v>
      </c>
      <c r="G52" s="33">
        <v>46708056</v>
      </c>
    </row>
    <row r="53" spans="1:7" ht="12.75">
      <c r="A53" s="32" t="s">
        <v>142</v>
      </c>
      <c r="B53" s="33">
        <v>121139365</v>
      </c>
      <c r="C53" s="33">
        <v>59734131</v>
      </c>
      <c r="D53" s="33">
        <v>180873497</v>
      </c>
      <c r="E53" s="33">
        <v>68815243</v>
      </c>
      <c r="F53" s="33">
        <v>68103346</v>
      </c>
      <c r="G53" s="33">
        <v>112058254</v>
      </c>
    </row>
    <row r="54" spans="1:7" ht="12.75">
      <c r="A54" s="32" t="s">
        <v>143</v>
      </c>
      <c r="B54" s="33">
        <v>573440782</v>
      </c>
      <c r="C54" s="33">
        <v>553275657</v>
      </c>
      <c r="D54" s="33">
        <v>1126716439</v>
      </c>
      <c r="E54" s="33">
        <v>660557896</v>
      </c>
      <c r="F54" s="33">
        <v>654838405</v>
      </c>
      <c r="G54" s="33">
        <v>466158543</v>
      </c>
    </row>
    <row r="55" spans="1:7" ht="12.75">
      <c r="A55" s="32" t="s">
        <v>144</v>
      </c>
      <c r="B55" s="33">
        <v>59214828</v>
      </c>
      <c r="C55" s="33">
        <v>27039437</v>
      </c>
      <c r="D55" s="33">
        <v>86254265</v>
      </c>
      <c r="E55" s="33">
        <v>43661948</v>
      </c>
      <c r="F55" s="33">
        <v>42803590</v>
      </c>
      <c r="G55" s="33">
        <v>42592317</v>
      </c>
    </row>
    <row r="56" spans="1:7" ht="12.75">
      <c r="A56" s="32" t="s">
        <v>145</v>
      </c>
      <c r="B56" s="33">
        <v>37106352</v>
      </c>
      <c r="C56" s="33">
        <v>-800000</v>
      </c>
      <c r="D56" s="33">
        <v>36306352</v>
      </c>
      <c r="E56" s="33">
        <v>24348857</v>
      </c>
      <c r="F56" s="33">
        <v>24124438</v>
      </c>
      <c r="G56" s="33">
        <v>11957495</v>
      </c>
    </row>
    <row r="57" spans="1:7" ht="12.75">
      <c r="A57" s="32" t="s">
        <v>146</v>
      </c>
      <c r="B57" s="33">
        <v>0</v>
      </c>
      <c r="C57" s="33">
        <v>3195459</v>
      </c>
      <c r="D57" s="33">
        <v>3195459</v>
      </c>
      <c r="E57" s="33">
        <v>0</v>
      </c>
      <c r="F57" s="33">
        <v>0</v>
      </c>
      <c r="G57" s="33">
        <v>3195459</v>
      </c>
    </row>
    <row r="58" spans="1:7" ht="12.75">
      <c r="A58" s="32" t="s">
        <v>147</v>
      </c>
      <c r="B58" s="33">
        <v>409398056</v>
      </c>
      <c r="C58" s="33">
        <v>6164865</v>
      </c>
      <c r="D58" s="33">
        <v>415562921</v>
      </c>
      <c r="E58" s="33">
        <v>90442914</v>
      </c>
      <c r="F58" s="33">
        <v>89993733</v>
      </c>
      <c r="G58" s="33">
        <v>325120007</v>
      </c>
    </row>
    <row r="59" spans="1:7" ht="12.75">
      <c r="A59" s="32" t="s">
        <v>148</v>
      </c>
      <c r="B59" s="33">
        <v>189370937</v>
      </c>
      <c r="C59" s="33">
        <v>-189370937</v>
      </c>
      <c r="D59" s="33">
        <v>0</v>
      </c>
      <c r="E59" s="33">
        <v>0</v>
      </c>
      <c r="F59" s="33">
        <v>0</v>
      </c>
      <c r="G59" s="33">
        <v>0</v>
      </c>
    </row>
    <row r="60" spans="1:7" ht="12.75">
      <c r="A60" s="32" t="s">
        <v>149</v>
      </c>
      <c r="B60" s="33">
        <v>45169272</v>
      </c>
      <c r="C60" s="33">
        <v>23401082</v>
      </c>
      <c r="D60" s="33">
        <v>68570354</v>
      </c>
      <c r="E60" s="33">
        <v>29360381</v>
      </c>
      <c r="F60" s="33">
        <v>28319503</v>
      </c>
      <c r="G60" s="33">
        <v>39209973</v>
      </c>
    </row>
    <row r="61" spans="1:7" ht="12.75">
      <c r="A61" s="32" t="s">
        <v>150</v>
      </c>
      <c r="B61" s="33">
        <v>13303087</v>
      </c>
      <c r="C61" s="33">
        <v>15121897</v>
      </c>
      <c r="D61" s="33">
        <v>28424985</v>
      </c>
      <c r="E61" s="33">
        <v>11491442</v>
      </c>
      <c r="F61" s="33">
        <v>10683343</v>
      </c>
      <c r="G61" s="33">
        <v>16933543</v>
      </c>
    </row>
    <row r="62" spans="1:7" ht="12.75">
      <c r="A62" s="32" t="s">
        <v>151</v>
      </c>
      <c r="B62" s="33">
        <v>4133545</v>
      </c>
      <c r="C62" s="33">
        <v>793381</v>
      </c>
      <c r="D62" s="33">
        <v>4926926</v>
      </c>
      <c r="E62" s="33">
        <v>3303819</v>
      </c>
      <c r="F62" s="33">
        <v>3273837</v>
      </c>
      <c r="G62" s="33">
        <v>1623107</v>
      </c>
    </row>
    <row r="63" spans="1:7" ht="12.75">
      <c r="A63" s="32" t="s">
        <v>152</v>
      </c>
      <c r="B63" s="33">
        <v>9736218</v>
      </c>
      <c r="C63" s="33">
        <v>-76624</v>
      </c>
      <c r="D63" s="33">
        <v>9659594</v>
      </c>
      <c r="E63" s="33">
        <v>6619996</v>
      </c>
      <c r="F63" s="33">
        <v>6569313</v>
      </c>
      <c r="G63" s="33">
        <v>3039598</v>
      </c>
    </row>
    <row r="64" spans="1:7" ht="12.75">
      <c r="A64" s="32" t="s">
        <v>153</v>
      </c>
      <c r="B64" s="33">
        <v>2951481</v>
      </c>
      <c r="C64" s="33">
        <v>-22766</v>
      </c>
      <c r="D64" s="33">
        <v>2928714</v>
      </c>
      <c r="E64" s="33">
        <v>1794466</v>
      </c>
      <c r="F64" s="33">
        <v>1779171</v>
      </c>
      <c r="G64" s="33">
        <v>1134248</v>
      </c>
    </row>
    <row r="65" spans="1:7" ht="12.75">
      <c r="A65" s="32" t="s">
        <v>154</v>
      </c>
      <c r="B65" s="33">
        <v>25640224</v>
      </c>
      <c r="C65" s="33">
        <v>2662737</v>
      </c>
      <c r="D65" s="33">
        <v>28302961</v>
      </c>
      <c r="E65" s="33">
        <v>24487824</v>
      </c>
      <c r="F65" s="33">
        <v>22580257</v>
      </c>
      <c r="G65" s="33">
        <v>3815137</v>
      </c>
    </row>
    <row r="66" spans="1:7" ht="12.75">
      <c r="A66" s="32" t="s">
        <v>155</v>
      </c>
      <c r="B66" s="33">
        <v>50691968</v>
      </c>
      <c r="C66" s="33">
        <v>6251736</v>
      </c>
      <c r="D66" s="33">
        <v>56943704</v>
      </c>
      <c r="E66" s="33">
        <v>45059621</v>
      </c>
      <c r="F66" s="33">
        <v>40623013</v>
      </c>
      <c r="G66" s="33">
        <v>11884083</v>
      </c>
    </row>
    <row r="67" spans="1:7" ht="12.75">
      <c r="A67" s="32" t="s">
        <v>156</v>
      </c>
      <c r="B67" s="33">
        <v>24255012</v>
      </c>
      <c r="C67" s="33">
        <v>18133560</v>
      </c>
      <c r="D67" s="33">
        <v>42388572</v>
      </c>
      <c r="E67" s="33">
        <v>35541505</v>
      </c>
      <c r="F67" s="33">
        <v>34062755</v>
      </c>
      <c r="G67" s="33">
        <v>6847067</v>
      </c>
    </row>
    <row r="68" spans="1:7" ht="12.75">
      <c r="A68" s="32" t="s">
        <v>157</v>
      </c>
      <c r="B68" s="33">
        <v>108337944</v>
      </c>
      <c r="C68" s="33">
        <v>1613092</v>
      </c>
      <c r="D68" s="33">
        <v>109951036</v>
      </c>
      <c r="E68" s="33">
        <v>91894712</v>
      </c>
      <c r="F68" s="33">
        <v>82866550</v>
      </c>
      <c r="G68" s="33">
        <v>18056324</v>
      </c>
    </row>
    <row r="69" spans="1:7" ht="12.75">
      <c r="A69" s="32" t="s">
        <v>158</v>
      </c>
      <c r="B69" s="33">
        <v>13589280</v>
      </c>
      <c r="C69" s="33">
        <v>25799008</v>
      </c>
      <c r="D69" s="33">
        <v>39388288</v>
      </c>
      <c r="E69" s="33">
        <v>37123405</v>
      </c>
      <c r="F69" s="33">
        <v>35990965</v>
      </c>
      <c r="G69" s="33">
        <v>2264883</v>
      </c>
    </row>
    <row r="70" spans="1:7" ht="12.75">
      <c r="A70" s="32" t="s">
        <v>159</v>
      </c>
      <c r="B70" s="33">
        <v>54802608</v>
      </c>
      <c r="C70" s="33">
        <v>3323166</v>
      </c>
      <c r="D70" s="33">
        <v>58125775</v>
      </c>
      <c r="E70" s="33">
        <v>45668840</v>
      </c>
      <c r="F70" s="33">
        <v>41101956</v>
      </c>
      <c r="G70" s="33">
        <v>12456935</v>
      </c>
    </row>
    <row r="71" spans="1:7" ht="12.75">
      <c r="A71" s="32" t="s">
        <v>160</v>
      </c>
      <c r="B71" s="33">
        <v>55266672</v>
      </c>
      <c r="C71" s="33">
        <v>8268226</v>
      </c>
      <c r="D71" s="33">
        <v>63534898</v>
      </c>
      <c r="E71" s="33">
        <v>49555560</v>
      </c>
      <c r="F71" s="33">
        <v>44200004</v>
      </c>
      <c r="G71" s="33">
        <v>13979338</v>
      </c>
    </row>
    <row r="72" spans="1:7" ht="12.75">
      <c r="A72" s="32" t="s">
        <v>161</v>
      </c>
      <c r="B72" s="33">
        <v>9554700</v>
      </c>
      <c r="C72" s="33">
        <v>0</v>
      </c>
      <c r="D72" s="33">
        <v>9554700</v>
      </c>
      <c r="E72" s="33">
        <v>8462252</v>
      </c>
      <c r="F72" s="33">
        <v>7916027</v>
      </c>
      <c r="G72" s="33">
        <v>1092448</v>
      </c>
    </row>
    <row r="73" spans="1:7" ht="12.75">
      <c r="A73" s="32" t="s">
        <v>162</v>
      </c>
      <c r="B73" s="33">
        <v>12894504</v>
      </c>
      <c r="C73" s="33">
        <v>654903</v>
      </c>
      <c r="D73" s="33">
        <v>13549407</v>
      </c>
      <c r="E73" s="33">
        <v>11181609</v>
      </c>
      <c r="F73" s="33">
        <v>10107067</v>
      </c>
      <c r="G73" s="33">
        <v>2367798</v>
      </c>
    </row>
    <row r="74" spans="1:7" ht="12.75">
      <c r="A74" s="32" t="s">
        <v>163</v>
      </c>
      <c r="B74" s="33">
        <v>3728316</v>
      </c>
      <c r="C74" s="33">
        <v>0</v>
      </c>
      <c r="D74" s="33">
        <v>3728316</v>
      </c>
      <c r="E74" s="33">
        <v>3106930</v>
      </c>
      <c r="F74" s="33">
        <v>2796237</v>
      </c>
      <c r="G74" s="33">
        <v>621386</v>
      </c>
    </row>
    <row r="75" spans="1:7" ht="12.75">
      <c r="A75" s="32" t="s">
        <v>164</v>
      </c>
      <c r="B75" s="33">
        <v>12151879</v>
      </c>
      <c r="C75" s="33">
        <v>15297865</v>
      </c>
      <c r="D75" s="33">
        <v>27449744</v>
      </c>
      <c r="E75" s="33">
        <v>18131890</v>
      </c>
      <c r="F75" s="33">
        <v>18058488</v>
      </c>
      <c r="G75" s="33">
        <v>9317854</v>
      </c>
    </row>
    <row r="76" spans="1:7" ht="12.75">
      <c r="A76" s="32" t="s">
        <v>165</v>
      </c>
      <c r="B76" s="33">
        <v>17382380</v>
      </c>
      <c r="C76" s="33">
        <v>9513383</v>
      </c>
      <c r="D76" s="33">
        <v>26895763</v>
      </c>
      <c r="E76" s="33">
        <v>14946787</v>
      </c>
      <c r="F76" s="33">
        <v>14946787</v>
      </c>
      <c r="G76" s="33">
        <v>11948976</v>
      </c>
    </row>
    <row r="77" spans="1:7" ht="12.75">
      <c r="A77" s="32" t="s">
        <v>166</v>
      </c>
      <c r="B77" s="33">
        <v>5194932</v>
      </c>
      <c r="C77" s="33">
        <v>2039373</v>
      </c>
      <c r="D77" s="33">
        <v>7234305</v>
      </c>
      <c r="E77" s="33">
        <v>5529112</v>
      </c>
      <c r="F77" s="33">
        <v>5096201</v>
      </c>
      <c r="G77" s="33">
        <v>1705193</v>
      </c>
    </row>
    <row r="78" spans="1:7" ht="12.75">
      <c r="A78" s="34" t="s">
        <v>167</v>
      </c>
      <c r="B78" s="35">
        <v>3211500</v>
      </c>
      <c r="C78" s="35">
        <v>0</v>
      </c>
      <c r="D78" s="35">
        <v>3211500</v>
      </c>
      <c r="E78" s="35">
        <v>2676247</v>
      </c>
      <c r="F78" s="35">
        <v>2408622</v>
      </c>
      <c r="G78" s="35">
        <v>535253</v>
      </c>
    </row>
    <row r="79" spans="1:7" ht="12.75">
      <c r="A79" s="32" t="s">
        <v>168</v>
      </c>
      <c r="B79" s="33">
        <v>16369368</v>
      </c>
      <c r="C79" s="33">
        <v>34337555</v>
      </c>
      <c r="D79" s="33">
        <v>50706923</v>
      </c>
      <c r="E79" s="33">
        <v>21241136</v>
      </c>
      <c r="F79" s="33">
        <v>20177023</v>
      </c>
      <c r="G79" s="33">
        <v>29465787</v>
      </c>
    </row>
    <row r="80" spans="1:7" ht="12.75">
      <c r="A80" s="32" t="s">
        <v>169</v>
      </c>
      <c r="B80" s="33">
        <v>10500000</v>
      </c>
      <c r="C80" s="33">
        <v>2915100</v>
      </c>
      <c r="D80" s="33">
        <v>13415100</v>
      </c>
      <c r="E80" s="33">
        <v>14982735</v>
      </c>
      <c r="F80" s="33">
        <v>14982735</v>
      </c>
      <c r="G80" s="33">
        <v>-1567635</v>
      </c>
    </row>
    <row r="81" spans="1:7" ht="12.75">
      <c r="A81" s="32"/>
      <c r="B81" s="19"/>
      <c r="C81" s="19"/>
      <c r="D81" s="19"/>
      <c r="E81" s="19"/>
      <c r="F81" s="19"/>
      <c r="G81" s="19"/>
    </row>
    <row r="82" spans="1:7" ht="12.75">
      <c r="A82" s="36" t="s">
        <v>170</v>
      </c>
      <c r="B82" s="19"/>
      <c r="C82" s="19"/>
      <c r="D82" s="19"/>
      <c r="E82" s="19"/>
      <c r="F82" s="19"/>
      <c r="G82" s="19"/>
    </row>
    <row r="83" spans="1:7" ht="12.75">
      <c r="A83" s="32" t="s">
        <v>171</v>
      </c>
      <c r="B83" s="37">
        <f>SUM(B84:B110)</f>
        <v>975152117</v>
      </c>
      <c r="C83" s="37">
        <f aca="true" t="shared" si="1" ref="C83:G83">SUM(C84:C110)</f>
        <v>1413916989</v>
      </c>
      <c r="D83" s="37">
        <f t="shared" si="1"/>
        <v>2389069105</v>
      </c>
      <c r="E83" s="37">
        <f t="shared" si="1"/>
        <v>1105303043.21</v>
      </c>
      <c r="F83" s="37">
        <f t="shared" si="1"/>
        <v>1080408330.99</v>
      </c>
      <c r="G83" s="37">
        <f t="shared" si="1"/>
        <v>1283766061.79</v>
      </c>
    </row>
    <row r="84" spans="1:7" ht="12.75">
      <c r="A84" s="32" t="s">
        <v>120</v>
      </c>
      <c r="B84" s="33">
        <v>0</v>
      </c>
      <c r="C84" s="33">
        <v>67068747</v>
      </c>
      <c r="D84" s="33">
        <v>67068747</v>
      </c>
      <c r="E84" s="33">
        <v>17409169</v>
      </c>
      <c r="F84" s="33">
        <v>17409169</v>
      </c>
      <c r="G84" s="33">
        <v>49659578</v>
      </c>
    </row>
    <row r="85" spans="1:7" ht="12.75">
      <c r="A85" s="32" t="s">
        <v>121</v>
      </c>
      <c r="B85" s="33">
        <v>350000004</v>
      </c>
      <c r="C85" s="33">
        <v>75306757</v>
      </c>
      <c r="D85" s="33">
        <v>425306761</v>
      </c>
      <c r="E85" s="33">
        <v>326373442</v>
      </c>
      <c r="F85" s="33">
        <v>321375599.99</v>
      </c>
      <c r="G85" s="33">
        <v>98933319</v>
      </c>
    </row>
    <row r="86" spans="1:7" ht="12.75">
      <c r="A86" s="32" t="s">
        <v>127</v>
      </c>
      <c r="B86" s="33">
        <v>0</v>
      </c>
      <c r="C86" s="33">
        <v>500000</v>
      </c>
      <c r="D86" s="33">
        <v>500000</v>
      </c>
      <c r="E86" s="33">
        <v>0</v>
      </c>
      <c r="F86" s="33">
        <v>0</v>
      </c>
      <c r="G86" s="33">
        <v>500000</v>
      </c>
    </row>
    <row r="87" spans="1:7" ht="12.75">
      <c r="A87" s="32" t="s">
        <v>131</v>
      </c>
      <c r="B87" s="33">
        <v>4536679</v>
      </c>
      <c r="C87" s="33">
        <v>4204829</v>
      </c>
      <c r="D87" s="33">
        <v>8741508</v>
      </c>
      <c r="E87" s="33">
        <v>4149241</v>
      </c>
      <c r="F87" s="33">
        <v>4144736</v>
      </c>
      <c r="G87" s="33">
        <v>4592267</v>
      </c>
    </row>
    <row r="88" spans="1:7" ht="12.75">
      <c r="A88" s="32" t="s">
        <v>132</v>
      </c>
      <c r="B88" s="33">
        <v>40594806</v>
      </c>
      <c r="C88" s="33">
        <v>137801208</v>
      </c>
      <c r="D88" s="33">
        <v>178396014</v>
      </c>
      <c r="E88" s="33">
        <v>71467037</v>
      </c>
      <c r="F88" s="33">
        <v>69217117</v>
      </c>
      <c r="G88" s="33">
        <v>106928977</v>
      </c>
    </row>
    <row r="89" spans="1:7" ht="12.75">
      <c r="A89" s="32" t="s">
        <v>134</v>
      </c>
      <c r="B89" s="33">
        <v>104320453</v>
      </c>
      <c r="C89" s="33">
        <v>103022616</v>
      </c>
      <c r="D89" s="33">
        <v>207343069</v>
      </c>
      <c r="E89" s="33">
        <v>29813137</v>
      </c>
      <c r="F89" s="33">
        <v>29809140</v>
      </c>
      <c r="G89" s="33">
        <v>177529932</v>
      </c>
    </row>
    <row r="90" spans="1:7" ht="12.75">
      <c r="A90" s="32" t="s">
        <v>136</v>
      </c>
      <c r="B90" s="33">
        <v>0</v>
      </c>
      <c r="C90" s="33">
        <v>1789422</v>
      </c>
      <c r="D90" s="33">
        <v>1789422</v>
      </c>
      <c r="E90" s="33">
        <v>324933</v>
      </c>
      <c r="F90" s="33">
        <v>324933</v>
      </c>
      <c r="G90" s="33">
        <v>1464489</v>
      </c>
    </row>
    <row r="91" spans="1:7" ht="12.75">
      <c r="A91" s="32" t="s">
        <v>137</v>
      </c>
      <c r="B91" s="33">
        <v>0</v>
      </c>
      <c r="C91" s="33">
        <v>1583274</v>
      </c>
      <c r="D91" s="33">
        <v>1583274</v>
      </c>
      <c r="E91" s="33">
        <v>1307589</v>
      </c>
      <c r="F91" s="33">
        <v>1307589</v>
      </c>
      <c r="G91" s="33">
        <v>275685</v>
      </c>
    </row>
    <row r="92" spans="1:7" ht="12.75">
      <c r="A92" s="32" t="s">
        <v>138</v>
      </c>
      <c r="B92" s="33">
        <v>0</v>
      </c>
      <c r="C92" s="33">
        <v>35000000</v>
      </c>
      <c r="D92" s="33">
        <v>35000000</v>
      </c>
      <c r="E92" s="33">
        <v>0</v>
      </c>
      <c r="F92" s="33">
        <v>0</v>
      </c>
      <c r="G92" s="33">
        <v>35000000</v>
      </c>
    </row>
    <row r="93" spans="1:7" ht="12.75">
      <c r="A93" s="32" t="s">
        <v>140</v>
      </c>
      <c r="B93" s="33">
        <v>20415057</v>
      </c>
      <c r="C93" s="33">
        <v>17792503</v>
      </c>
      <c r="D93" s="33">
        <v>38207560</v>
      </c>
      <c r="E93" s="33">
        <v>2226338</v>
      </c>
      <c r="F93" s="33">
        <v>2092729</v>
      </c>
      <c r="G93" s="33">
        <v>35981222</v>
      </c>
    </row>
    <row r="94" spans="1:7" ht="12.75">
      <c r="A94" s="32" t="s">
        <v>141</v>
      </c>
      <c r="B94" s="33">
        <v>18000000</v>
      </c>
      <c r="C94" s="33">
        <v>30158285</v>
      </c>
      <c r="D94" s="33">
        <v>48158285</v>
      </c>
      <c r="E94" s="33">
        <v>30038344</v>
      </c>
      <c r="F94" s="33">
        <v>29969347</v>
      </c>
      <c r="G94" s="33">
        <v>18119941</v>
      </c>
    </row>
    <row r="95" spans="1:7" ht="12.75">
      <c r="A95" s="32" t="s">
        <v>142</v>
      </c>
      <c r="B95" s="33">
        <v>0</v>
      </c>
      <c r="C95" s="33">
        <v>40889753</v>
      </c>
      <c r="D95" s="33">
        <v>40889753</v>
      </c>
      <c r="E95" s="33">
        <v>35127319</v>
      </c>
      <c r="F95" s="33">
        <v>35127319</v>
      </c>
      <c r="G95" s="33">
        <v>5762434</v>
      </c>
    </row>
    <row r="96" spans="1:7" ht="12.75">
      <c r="A96" s="32" t="s">
        <v>143</v>
      </c>
      <c r="B96" s="33">
        <v>36805019</v>
      </c>
      <c r="C96" s="33">
        <v>443638653</v>
      </c>
      <c r="D96" s="33">
        <v>480443671</v>
      </c>
      <c r="E96" s="33">
        <v>40052816</v>
      </c>
      <c r="F96" s="33">
        <v>37029972</v>
      </c>
      <c r="G96" s="33">
        <v>440390855</v>
      </c>
    </row>
    <row r="97" spans="1:7" ht="12.75">
      <c r="A97" s="32" t="s">
        <v>144</v>
      </c>
      <c r="B97" s="33">
        <v>0</v>
      </c>
      <c r="C97" s="33">
        <v>5000000</v>
      </c>
      <c r="D97" s="33">
        <v>5000000</v>
      </c>
      <c r="E97" s="33">
        <v>4995598</v>
      </c>
      <c r="F97" s="33">
        <v>1469002</v>
      </c>
      <c r="G97" s="33">
        <v>4402</v>
      </c>
    </row>
    <row r="98" spans="1:7" ht="12.75">
      <c r="A98" s="32" t="s">
        <v>146</v>
      </c>
      <c r="B98" s="33">
        <v>76500000</v>
      </c>
      <c r="C98" s="33">
        <v>-76500000</v>
      </c>
      <c r="D98" s="33">
        <v>0</v>
      </c>
      <c r="E98" s="33">
        <v>0</v>
      </c>
      <c r="F98" s="33">
        <v>0</v>
      </c>
      <c r="G98" s="33">
        <v>0</v>
      </c>
    </row>
    <row r="99" spans="1:7" ht="12.75">
      <c r="A99" s="32" t="s">
        <v>147</v>
      </c>
      <c r="B99" s="33">
        <v>0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</row>
    <row r="100" spans="1:7" ht="12.75">
      <c r="A100" s="32" t="s">
        <v>148</v>
      </c>
      <c r="B100" s="33">
        <v>0</v>
      </c>
      <c r="C100" s="33">
        <v>189370945</v>
      </c>
      <c r="D100" s="33">
        <v>189370946</v>
      </c>
      <c r="E100" s="33">
        <v>142139928.21</v>
      </c>
      <c r="F100" s="33">
        <v>142139928</v>
      </c>
      <c r="G100" s="33">
        <v>47231017.78999999</v>
      </c>
    </row>
    <row r="101" spans="1:7" ht="12.75">
      <c r="A101" s="32" t="s">
        <v>149</v>
      </c>
      <c r="B101" s="33">
        <v>0</v>
      </c>
      <c r="C101" s="33">
        <v>300000</v>
      </c>
      <c r="D101" s="33">
        <v>300000</v>
      </c>
      <c r="E101" s="33">
        <v>0</v>
      </c>
      <c r="F101" s="33">
        <v>0</v>
      </c>
      <c r="G101" s="33">
        <v>300000</v>
      </c>
    </row>
    <row r="102" spans="1:7" ht="12.75">
      <c r="A102" s="32" t="s">
        <v>155</v>
      </c>
      <c r="B102" s="33">
        <v>5000000</v>
      </c>
      <c r="C102" s="33">
        <v>6500000</v>
      </c>
      <c r="D102" s="33">
        <v>11500000</v>
      </c>
      <c r="E102" s="33">
        <v>4500000</v>
      </c>
      <c r="F102" s="33">
        <v>4500000</v>
      </c>
      <c r="G102" s="33">
        <v>7000000</v>
      </c>
    </row>
    <row r="103" spans="1:7" ht="12.75">
      <c r="A103" s="32" t="s">
        <v>156</v>
      </c>
      <c r="B103" s="33">
        <v>0</v>
      </c>
      <c r="C103" s="33">
        <v>26432569</v>
      </c>
      <c r="D103" s="33">
        <v>26432570</v>
      </c>
      <c r="E103" s="33">
        <v>6434780</v>
      </c>
      <c r="F103" s="33">
        <v>6434780</v>
      </c>
      <c r="G103" s="33">
        <v>19997790</v>
      </c>
    </row>
    <row r="104" spans="1:7" ht="12.75">
      <c r="A104" s="32" t="s">
        <v>157</v>
      </c>
      <c r="B104" s="33">
        <v>2000000</v>
      </c>
      <c r="C104" s="33">
        <v>0</v>
      </c>
      <c r="D104" s="33">
        <v>2000000</v>
      </c>
      <c r="E104" s="33">
        <v>0</v>
      </c>
      <c r="F104" s="33">
        <v>0</v>
      </c>
      <c r="G104" s="33">
        <v>2000000</v>
      </c>
    </row>
    <row r="105" spans="1:7" ht="12.75">
      <c r="A105" s="32" t="s">
        <v>159</v>
      </c>
      <c r="B105" s="33">
        <v>37000000</v>
      </c>
      <c r="C105" s="33">
        <v>20832675</v>
      </c>
      <c r="D105" s="33">
        <v>57832674</v>
      </c>
      <c r="E105" s="33">
        <v>14783036</v>
      </c>
      <c r="F105" s="33">
        <v>14783036</v>
      </c>
      <c r="G105" s="33">
        <v>43049638</v>
      </c>
    </row>
    <row r="106" spans="1:7" ht="12.75">
      <c r="A106" s="32" t="s">
        <v>160</v>
      </c>
      <c r="B106" s="33">
        <v>0</v>
      </c>
      <c r="C106" s="33">
        <v>16500000</v>
      </c>
      <c r="D106" s="33">
        <v>16500000</v>
      </c>
      <c r="E106" s="33">
        <v>2000000</v>
      </c>
      <c r="F106" s="33">
        <v>2000000</v>
      </c>
      <c r="G106" s="33">
        <v>14500000</v>
      </c>
    </row>
    <row r="107" spans="1:7" ht="12.75">
      <c r="A107" s="32" t="s">
        <v>161</v>
      </c>
      <c r="B107" s="33">
        <v>0</v>
      </c>
      <c r="C107" s="33">
        <v>200000</v>
      </c>
      <c r="D107" s="33">
        <v>200000</v>
      </c>
      <c r="E107" s="33">
        <v>200000</v>
      </c>
      <c r="F107" s="33">
        <v>200000</v>
      </c>
      <c r="G107" s="33">
        <v>0</v>
      </c>
    </row>
    <row r="108" spans="1:7" ht="12.75">
      <c r="A108" s="32" t="s">
        <v>162</v>
      </c>
      <c r="B108" s="33">
        <v>0</v>
      </c>
      <c r="C108" s="33">
        <v>10987541</v>
      </c>
      <c r="D108" s="33">
        <v>10987541</v>
      </c>
      <c r="E108" s="33">
        <v>903750</v>
      </c>
      <c r="F108" s="33">
        <v>903750</v>
      </c>
      <c r="G108" s="33">
        <v>10083791</v>
      </c>
    </row>
    <row r="109" spans="1:7" ht="12.75">
      <c r="A109" s="38" t="s">
        <v>164</v>
      </c>
      <c r="B109" s="19">
        <v>20415057</v>
      </c>
      <c r="C109" s="19">
        <v>255537212</v>
      </c>
      <c r="D109" s="19">
        <v>275952268</v>
      </c>
      <c r="E109" s="19">
        <v>173237419</v>
      </c>
      <c r="F109" s="19">
        <v>169410767</v>
      </c>
      <c r="G109" s="19">
        <v>102714849</v>
      </c>
    </row>
    <row r="110" spans="1:7" ht="12.75">
      <c r="A110" s="38" t="s">
        <v>168</v>
      </c>
      <c r="B110" s="19">
        <v>259565042</v>
      </c>
      <c r="C110" s="19">
        <v>0</v>
      </c>
      <c r="D110" s="19">
        <v>259565042</v>
      </c>
      <c r="E110" s="19">
        <v>197819167</v>
      </c>
      <c r="F110" s="19">
        <v>190759417</v>
      </c>
      <c r="G110" s="19">
        <v>61745875</v>
      </c>
    </row>
    <row r="111" spans="1:7" ht="12.75">
      <c r="A111" s="38"/>
      <c r="B111" s="19"/>
      <c r="C111" s="19"/>
      <c r="D111" s="19"/>
      <c r="E111" s="19"/>
      <c r="F111" s="19"/>
      <c r="G111" s="19"/>
    </row>
    <row r="112" spans="1:7" ht="12.75">
      <c r="A112" s="31" t="s">
        <v>83</v>
      </c>
      <c r="B112" s="15">
        <f aca="true" t="shared" si="2" ref="B112:G112">B5+B83</f>
        <v>5040583255</v>
      </c>
      <c r="C112" s="15">
        <f t="shared" si="2"/>
        <v>2520612255</v>
      </c>
      <c r="D112" s="15">
        <f t="shared" si="2"/>
        <v>7561195507</v>
      </c>
      <c r="E112" s="15">
        <f t="shared" si="2"/>
        <v>3989029907.21</v>
      </c>
      <c r="F112" s="15">
        <f t="shared" si="2"/>
        <v>3890223986.99</v>
      </c>
      <c r="G112" s="15">
        <f t="shared" si="2"/>
        <v>3572165599.79</v>
      </c>
    </row>
    <row r="113" spans="1:7" ht="12.75">
      <c r="A113" s="39"/>
      <c r="B113" s="21"/>
      <c r="C113" s="21"/>
      <c r="D113" s="21"/>
      <c r="E113" s="21"/>
      <c r="F113" s="21"/>
      <c r="G113" s="21"/>
    </row>
    <row r="117" spans="2:7" ht="12.75">
      <c r="B117" s="22"/>
      <c r="C117" s="22"/>
      <c r="D117" s="22"/>
      <c r="E117" s="22"/>
      <c r="F117" s="22"/>
      <c r="G117" s="22"/>
    </row>
    <row r="122" spans="1:6" ht="12.75">
      <c r="A122" s="23"/>
      <c r="C122" s="23"/>
      <c r="D122" s="23"/>
      <c r="E122" s="23"/>
      <c r="F122" s="23"/>
    </row>
    <row r="123" spans="1:6" ht="11.25" customHeight="1">
      <c r="A123" s="24" t="s">
        <v>84</v>
      </c>
      <c r="C123" s="25" t="s">
        <v>85</v>
      </c>
      <c r="D123" s="25"/>
      <c r="E123" s="25"/>
      <c r="F123" s="25"/>
    </row>
    <row r="124" spans="1:6" ht="11.25" customHeight="1">
      <c r="A124" s="26" t="s">
        <v>86</v>
      </c>
      <c r="C124" s="25" t="s">
        <v>87</v>
      </c>
      <c r="D124" s="25"/>
      <c r="E124" s="25"/>
      <c r="F124" s="25"/>
    </row>
  </sheetData>
  <mergeCells count="4">
    <mergeCell ref="A1:G1"/>
    <mergeCell ref="B2:F2"/>
    <mergeCell ref="C123:F123"/>
    <mergeCell ref="C124:F124"/>
  </mergeCells>
  <dataValidations count="1">
    <dataValidation type="decimal" allowBlank="1" showInputMessage="1" showErrorMessage="1" sqref="B6:G80 B83:G108">
      <formula1>-17976931348623100000000000000000000000000000000000000000000000000000000000000000000000000000000000000</formula1>
      <formula2>1.79769313486231E+100</formula2>
    </dataValidation>
  </dataValidations>
  <printOptions/>
  <pageMargins left="0.43" right="0.24" top="0.41" bottom="0.7480314960629921" header="0.22" footer="0.31496062992125984"/>
  <pageSetup fitToHeight="2" fitToWidth="1" horizontalDpi="600" verticalDpi="600" orientation="portrait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84"/>
  <sheetViews>
    <sheetView view="pageBreakPreview" zoomScaleSheetLayoutView="100" workbookViewId="0" topLeftCell="A61">
      <selection activeCell="B81" sqref="B81"/>
    </sheetView>
  </sheetViews>
  <sheetFormatPr defaultColWidth="12" defaultRowHeight="12.75"/>
  <cols>
    <col min="1" max="1" width="65.83203125" style="4" customWidth="1"/>
    <col min="2" max="2" width="14.33203125" style="4" bestFit="1" customWidth="1"/>
    <col min="3" max="3" width="14.66015625" style="4" bestFit="1" customWidth="1"/>
    <col min="4" max="4" width="14.33203125" style="4" bestFit="1" customWidth="1"/>
    <col min="5" max="5" width="14.16015625" style="4" bestFit="1" customWidth="1"/>
    <col min="6" max="6" width="14" style="4" bestFit="1" customWidth="1"/>
    <col min="7" max="7" width="15.83203125" style="4" bestFit="1" customWidth="1"/>
    <col min="8" max="16384" width="12" style="4" customWidth="1"/>
  </cols>
  <sheetData>
    <row r="1" spans="1:7" ht="51" customHeight="1">
      <c r="A1" s="1" t="s">
        <v>172</v>
      </c>
      <c r="B1" s="40"/>
      <c r="C1" s="40"/>
      <c r="D1" s="40"/>
      <c r="E1" s="40"/>
      <c r="F1" s="40"/>
      <c r="G1" s="41"/>
    </row>
    <row r="2" spans="1:7" ht="12" customHeight="1">
      <c r="A2" s="5"/>
      <c r="B2" s="27" t="s">
        <v>0</v>
      </c>
      <c r="C2" s="27"/>
      <c r="D2" s="27"/>
      <c r="E2" s="27"/>
      <c r="F2" s="27"/>
      <c r="G2" s="8"/>
    </row>
    <row r="3" spans="1:7" ht="20.4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91</v>
      </c>
      <c r="G3" s="28" t="s">
        <v>7</v>
      </c>
    </row>
    <row r="4" spans="1:7" ht="5.1" customHeight="1">
      <c r="A4" s="42"/>
      <c r="B4" s="30"/>
      <c r="C4" s="30"/>
      <c r="D4" s="30"/>
      <c r="E4" s="30"/>
      <c r="F4" s="30"/>
      <c r="G4" s="30"/>
    </row>
    <row r="5" spans="1:7" ht="12.75">
      <c r="A5" s="43" t="s">
        <v>173</v>
      </c>
      <c r="B5" s="37">
        <f>SUM(B6,B15,B23,B33)</f>
        <v>4065431138</v>
      </c>
      <c r="C5" s="37">
        <f aca="true" t="shared" si="0" ref="C5:G5">SUM(C6,C15,C23,C33)</f>
        <v>1106695276</v>
      </c>
      <c r="D5" s="37">
        <f t="shared" si="0"/>
        <v>5172126411.95</v>
      </c>
      <c r="E5" s="37">
        <f t="shared" si="0"/>
        <v>2883726863</v>
      </c>
      <c r="F5" s="37">
        <f t="shared" si="0"/>
        <v>2809815660</v>
      </c>
      <c r="G5" s="37">
        <f t="shared" si="0"/>
        <v>2288399548.95</v>
      </c>
    </row>
    <row r="6" spans="1:7" ht="12.75">
      <c r="A6" s="44" t="s">
        <v>174</v>
      </c>
      <c r="B6" s="45">
        <f>SUM(B7:B14)</f>
        <v>1846713903</v>
      </c>
      <c r="C6" s="45">
        <f aca="true" t="shared" si="1" ref="C6:F6">SUM(C7:C14)</f>
        <v>115852685</v>
      </c>
      <c r="D6" s="45">
        <f t="shared" si="1"/>
        <v>1962566585</v>
      </c>
      <c r="E6" s="45">
        <f t="shared" si="1"/>
        <v>1020650947</v>
      </c>
      <c r="F6" s="45">
        <f t="shared" si="1"/>
        <v>996192786</v>
      </c>
      <c r="G6" s="45">
        <f>SUM(G7:G14)</f>
        <v>941915638</v>
      </c>
    </row>
    <row r="7" spans="1:7" ht="12.75">
      <c r="A7" s="46" t="s">
        <v>175</v>
      </c>
      <c r="B7" s="33">
        <v>37701607</v>
      </c>
      <c r="C7" s="33">
        <v>-1468326</v>
      </c>
      <c r="D7" s="33">
        <v>36233280</v>
      </c>
      <c r="E7" s="33">
        <v>21592723</v>
      </c>
      <c r="F7" s="33">
        <v>21390016</v>
      </c>
      <c r="G7" s="33">
        <v>14640557</v>
      </c>
    </row>
    <row r="8" spans="1:7" ht="12.75">
      <c r="A8" s="46" t="s">
        <v>176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ht="12.75">
      <c r="A9" s="46" t="s">
        <v>177</v>
      </c>
      <c r="B9" s="33">
        <v>204843633</v>
      </c>
      <c r="C9" s="33">
        <v>15906967</v>
      </c>
      <c r="D9" s="33">
        <v>220750600</v>
      </c>
      <c r="E9" s="33">
        <v>138421343</v>
      </c>
      <c r="F9" s="33">
        <v>133070542</v>
      </c>
      <c r="G9" s="33">
        <v>82329257</v>
      </c>
    </row>
    <row r="10" spans="1:7" ht="12.75">
      <c r="A10" s="46" t="s">
        <v>178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12.75">
      <c r="A11" s="46" t="s">
        <v>179</v>
      </c>
      <c r="B11" s="33">
        <v>555480645</v>
      </c>
      <c r="C11" s="33">
        <v>12603672</v>
      </c>
      <c r="D11" s="33">
        <v>568084317</v>
      </c>
      <c r="E11" s="33">
        <v>182625434</v>
      </c>
      <c r="F11" s="33">
        <v>180014466</v>
      </c>
      <c r="G11" s="33">
        <v>385458883</v>
      </c>
    </row>
    <row r="12" spans="1:7" ht="12.75">
      <c r="A12" s="46" t="s">
        <v>180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ht="12.75">
      <c r="A13" s="46" t="s">
        <v>181</v>
      </c>
      <c r="B13" s="33">
        <v>798928582</v>
      </c>
      <c r="C13" s="33">
        <v>53770816</v>
      </c>
      <c r="D13" s="33">
        <v>852699395</v>
      </c>
      <c r="E13" s="33">
        <v>489166438</v>
      </c>
      <c r="F13" s="33">
        <v>477846635</v>
      </c>
      <c r="G13" s="33">
        <v>363532957</v>
      </c>
    </row>
    <row r="14" spans="1:7" ht="12.75">
      <c r="A14" s="46" t="s">
        <v>182</v>
      </c>
      <c r="B14" s="33">
        <v>249759436</v>
      </c>
      <c r="C14" s="33">
        <v>35039556</v>
      </c>
      <c r="D14" s="33">
        <v>284798993</v>
      </c>
      <c r="E14" s="33">
        <v>188845009</v>
      </c>
      <c r="F14" s="33">
        <v>183871127</v>
      </c>
      <c r="G14" s="33">
        <v>95953984</v>
      </c>
    </row>
    <row r="15" spans="1:7" ht="12.75">
      <c r="A15" s="44" t="s">
        <v>183</v>
      </c>
      <c r="B15" s="45">
        <f>SUM(B16:B22)</f>
        <v>1127137097</v>
      </c>
      <c r="C15" s="45">
        <f aca="true" t="shared" si="2" ref="C15:F15">SUM(C16:C22)</f>
        <v>932717396</v>
      </c>
      <c r="D15" s="45">
        <f t="shared" si="2"/>
        <v>2059854493.95</v>
      </c>
      <c r="E15" s="45">
        <f t="shared" si="2"/>
        <v>1199761489</v>
      </c>
      <c r="F15" s="45">
        <f t="shared" si="2"/>
        <v>1161097146</v>
      </c>
      <c r="G15" s="45">
        <f>SUM(G16:G22)</f>
        <v>860093004.95</v>
      </c>
    </row>
    <row r="16" spans="1:7" ht="12.75">
      <c r="A16" s="46" t="s">
        <v>184</v>
      </c>
      <c r="B16" s="33">
        <v>147187915</v>
      </c>
      <c r="C16" s="33">
        <v>66214227</v>
      </c>
      <c r="D16" s="33">
        <v>213402143</v>
      </c>
      <c r="E16" s="33">
        <v>116577951</v>
      </c>
      <c r="F16" s="33">
        <v>114206056</v>
      </c>
      <c r="G16" s="33">
        <v>96824192</v>
      </c>
    </row>
    <row r="17" spans="1:7" ht="12.75">
      <c r="A17" s="46" t="s">
        <v>185</v>
      </c>
      <c r="B17" s="33">
        <v>581363307</v>
      </c>
      <c r="C17" s="33">
        <v>718679824</v>
      </c>
      <c r="D17" s="33">
        <v>1300043131</v>
      </c>
      <c r="E17" s="33">
        <v>703191685</v>
      </c>
      <c r="F17" s="33">
        <v>689261082</v>
      </c>
      <c r="G17" s="33">
        <v>596851446</v>
      </c>
    </row>
    <row r="18" spans="1:7" ht="12.75">
      <c r="A18" s="46" t="s">
        <v>186</v>
      </c>
      <c r="B18" s="33">
        <v>59214828</v>
      </c>
      <c r="C18" s="33">
        <v>28039437</v>
      </c>
      <c r="D18" s="33">
        <v>87254265</v>
      </c>
      <c r="E18" s="33">
        <v>44661948</v>
      </c>
      <c r="F18" s="33">
        <v>43803590</v>
      </c>
      <c r="G18" s="33">
        <v>42592317</v>
      </c>
    </row>
    <row r="19" spans="1:7" ht="12.75">
      <c r="A19" s="46" t="s">
        <v>187</v>
      </c>
      <c r="B19" s="33">
        <v>120028141</v>
      </c>
      <c r="C19" s="33">
        <v>30087611</v>
      </c>
      <c r="D19" s="33">
        <v>150115752</v>
      </c>
      <c r="E19" s="33">
        <v>119720605</v>
      </c>
      <c r="F19" s="33">
        <v>109973292</v>
      </c>
      <c r="G19" s="33">
        <v>30395147</v>
      </c>
    </row>
    <row r="20" spans="1:7" ht="12.75">
      <c r="A20" s="46" t="s">
        <v>188</v>
      </c>
      <c r="B20" s="33">
        <v>52021573</v>
      </c>
      <c r="C20" s="33">
        <v>48362119</v>
      </c>
      <c r="D20" s="33">
        <v>100383692</v>
      </c>
      <c r="E20" s="33">
        <v>73188758</v>
      </c>
      <c r="F20" s="33">
        <v>72529181</v>
      </c>
      <c r="G20" s="33">
        <v>27194934</v>
      </c>
    </row>
    <row r="21" spans="1:7" ht="12.75">
      <c r="A21" s="46" t="s">
        <v>189</v>
      </c>
      <c r="B21" s="33">
        <v>145234253</v>
      </c>
      <c r="C21" s="33">
        <v>33230795</v>
      </c>
      <c r="D21" s="33">
        <v>178465047.95</v>
      </c>
      <c r="E21" s="33">
        <v>125271503</v>
      </c>
      <c r="F21" s="33">
        <v>114721131</v>
      </c>
      <c r="G21" s="33">
        <v>53193544.94999999</v>
      </c>
    </row>
    <row r="22" spans="1:7" ht="12.75">
      <c r="A22" s="46" t="s">
        <v>190</v>
      </c>
      <c r="B22" s="33">
        <v>22087080</v>
      </c>
      <c r="C22" s="33">
        <v>8103383</v>
      </c>
      <c r="D22" s="33">
        <v>30190463</v>
      </c>
      <c r="E22" s="33">
        <v>17149039</v>
      </c>
      <c r="F22" s="33">
        <v>16602814</v>
      </c>
      <c r="G22" s="33">
        <v>13041424</v>
      </c>
    </row>
    <row r="23" spans="1:7" ht="12.75">
      <c r="A23" s="44" t="s">
        <v>191</v>
      </c>
      <c r="B23" s="45">
        <f>SUM(B24:B32)</f>
        <v>902209201</v>
      </c>
      <c r="C23" s="45">
        <f aca="true" t="shared" si="3" ref="C23:F23">SUM(C24:C32)</f>
        <v>247496132</v>
      </c>
      <c r="D23" s="45">
        <f t="shared" si="3"/>
        <v>1149705333</v>
      </c>
      <c r="E23" s="45">
        <f t="shared" si="3"/>
        <v>663314427</v>
      </c>
      <c r="F23" s="45">
        <f t="shared" si="3"/>
        <v>652525728</v>
      </c>
      <c r="G23" s="45">
        <f>SUM(G24:G32)</f>
        <v>486390906</v>
      </c>
    </row>
    <row r="24" spans="1:7" ht="12.75">
      <c r="A24" s="46" t="s">
        <v>192</v>
      </c>
      <c r="B24" s="33">
        <v>59724037</v>
      </c>
      <c r="C24" s="33">
        <v>11469727</v>
      </c>
      <c r="D24" s="33">
        <v>71193764</v>
      </c>
      <c r="E24" s="33">
        <v>43895036</v>
      </c>
      <c r="F24" s="33">
        <v>40294975</v>
      </c>
      <c r="G24" s="33">
        <v>27298728</v>
      </c>
    </row>
    <row r="25" spans="1:7" ht="12.75">
      <c r="A25" s="46" t="s">
        <v>193</v>
      </c>
      <c r="B25" s="33">
        <v>6050000</v>
      </c>
      <c r="C25" s="33">
        <v>3634400</v>
      </c>
      <c r="D25" s="33">
        <v>9684400</v>
      </c>
      <c r="E25" s="33">
        <v>4104588</v>
      </c>
      <c r="F25" s="33">
        <v>4104588</v>
      </c>
      <c r="G25" s="33">
        <v>5579812</v>
      </c>
    </row>
    <row r="26" spans="1:7" ht="12.75">
      <c r="A26" s="46" t="s">
        <v>194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ht="12.75">
      <c r="A27" s="46" t="s">
        <v>195</v>
      </c>
      <c r="B27" s="33">
        <v>418769212</v>
      </c>
      <c r="C27" s="33">
        <v>111413450</v>
      </c>
      <c r="D27" s="33">
        <v>530182662</v>
      </c>
      <c r="E27" s="33">
        <v>322633702</v>
      </c>
      <c r="F27" s="33">
        <v>321147194</v>
      </c>
      <c r="G27" s="33">
        <v>207548960</v>
      </c>
    </row>
    <row r="28" spans="1:7" ht="12.75">
      <c r="A28" s="46" t="s">
        <v>196</v>
      </c>
      <c r="B28" s="33">
        <v>345416676</v>
      </c>
      <c r="C28" s="33">
        <v>48255709</v>
      </c>
      <c r="D28" s="33">
        <v>393672384</v>
      </c>
      <c r="E28" s="33">
        <v>214855604</v>
      </c>
      <c r="F28" s="33">
        <v>211313145</v>
      </c>
      <c r="G28" s="33">
        <v>178816780</v>
      </c>
    </row>
    <row r="29" spans="1:7" ht="12.75">
      <c r="A29" s="46" t="s">
        <v>197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ht="12.75">
      <c r="A30" s="46" t="s">
        <v>198</v>
      </c>
      <c r="B30" s="33">
        <v>48897588</v>
      </c>
      <c r="C30" s="33">
        <v>22981074</v>
      </c>
      <c r="D30" s="33">
        <v>71878662</v>
      </c>
      <c r="E30" s="33">
        <v>32467311</v>
      </c>
      <c r="F30" s="33">
        <v>31115740</v>
      </c>
      <c r="G30" s="33">
        <v>39411351</v>
      </c>
    </row>
    <row r="31" spans="1:7" ht="12.75">
      <c r="A31" s="46" t="s">
        <v>199</v>
      </c>
      <c r="B31" s="33">
        <v>23133087</v>
      </c>
      <c r="C31" s="33">
        <v>48484170</v>
      </c>
      <c r="D31" s="33">
        <v>71617257</v>
      </c>
      <c r="E31" s="33">
        <v>44058119</v>
      </c>
      <c r="F31" s="33">
        <v>43416686</v>
      </c>
      <c r="G31" s="33">
        <v>27559138</v>
      </c>
    </row>
    <row r="32" spans="1:7" ht="12.75">
      <c r="A32" s="46" t="s">
        <v>200</v>
      </c>
      <c r="B32" s="33">
        <v>218601</v>
      </c>
      <c r="C32" s="33">
        <v>1257602</v>
      </c>
      <c r="D32" s="33">
        <v>1476204</v>
      </c>
      <c r="E32" s="33">
        <v>1300067</v>
      </c>
      <c r="F32" s="33">
        <v>1133400</v>
      </c>
      <c r="G32" s="33">
        <v>176137</v>
      </c>
    </row>
    <row r="33" spans="1:7" ht="12.75">
      <c r="A33" s="43" t="s">
        <v>201</v>
      </c>
      <c r="B33" s="45">
        <f>SUM(B34:B37)</f>
        <v>189370937</v>
      </c>
      <c r="C33" s="45">
        <f aca="true" t="shared" si="4" ref="C33:F33">SUM(C34:C37)</f>
        <v>-189370937</v>
      </c>
      <c r="D33" s="45">
        <f t="shared" si="4"/>
        <v>0</v>
      </c>
      <c r="E33" s="45">
        <f t="shared" si="4"/>
        <v>0</v>
      </c>
      <c r="F33" s="45">
        <f t="shared" si="4"/>
        <v>0</v>
      </c>
      <c r="G33" s="45">
        <f>SUM(G34:G37)</f>
        <v>0</v>
      </c>
    </row>
    <row r="34" spans="1:7" ht="12.75">
      <c r="A34" s="46" t="s">
        <v>202</v>
      </c>
      <c r="B34" s="33">
        <v>189370937</v>
      </c>
      <c r="C34" s="33">
        <v>-189370937</v>
      </c>
      <c r="D34" s="33">
        <v>0</v>
      </c>
      <c r="E34" s="33">
        <v>0</v>
      </c>
      <c r="F34" s="33">
        <v>0</v>
      </c>
      <c r="G34" s="33">
        <v>0</v>
      </c>
    </row>
    <row r="35" spans="1:7" ht="20.4">
      <c r="A35" s="47" t="s">
        <v>203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12.75">
      <c r="A36" s="46" t="s">
        <v>204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ht="12.75">
      <c r="A37" s="46" t="s">
        <v>205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</row>
    <row r="38" spans="1:7" ht="12.75">
      <c r="A38" s="46"/>
      <c r="B38" s="33"/>
      <c r="C38" s="33"/>
      <c r="D38" s="33"/>
      <c r="E38" s="33"/>
      <c r="F38" s="33"/>
      <c r="G38" s="33"/>
    </row>
    <row r="39" spans="1:7" ht="12.75">
      <c r="A39" s="44" t="s">
        <v>206</v>
      </c>
      <c r="B39" s="37">
        <f>SUM(B40,B49,B57,B67)</f>
        <v>975152117</v>
      </c>
      <c r="C39" s="37">
        <f aca="true" t="shared" si="5" ref="C39:G39">SUM(C40,C49,C57,C67)</f>
        <v>1413916979</v>
      </c>
      <c r="D39" s="37">
        <f t="shared" si="5"/>
        <v>2389069095</v>
      </c>
      <c r="E39" s="37">
        <f t="shared" si="5"/>
        <v>1105303044</v>
      </c>
      <c r="F39" s="37">
        <f t="shared" si="5"/>
        <v>1080408326.94</v>
      </c>
      <c r="G39" s="37">
        <f t="shared" si="5"/>
        <v>1283766051</v>
      </c>
    </row>
    <row r="40" spans="1:7" ht="12.75">
      <c r="A40" s="44" t="s">
        <v>174</v>
      </c>
      <c r="B40" s="33">
        <f>SUM(B41:B48)</f>
        <v>431500004</v>
      </c>
      <c r="C40" s="33">
        <f aca="true" t="shared" si="6" ref="C40:G40">SUM(C41:C48)</f>
        <v>148865097</v>
      </c>
      <c r="D40" s="33">
        <f t="shared" si="6"/>
        <v>580365100</v>
      </c>
      <c r="E40" s="33">
        <f t="shared" si="6"/>
        <v>353739440</v>
      </c>
      <c r="F40" s="33">
        <f t="shared" si="6"/>
        <v>348737093.99</v>
      </c>
      <c r="G40" s="33">
        <f t="shared" si="6"/>
        <v>226625660</v>
      </c>
    </row>
    <row r="41" spans="1:7" ht="12.75">
      <c r="A41" s="46" t="s">
        <v>175</v>
      </c>
      <c r="B41" s="33" t="s">
        <v>207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</row>
    <row r="42" spans="1:7" ht="12.75">
      <c r="A42" s="46" t="s">
        <v>176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</row>
    <row r="43" spans="1:7" ht="12.75">
      <c r="A43" s="46" t="s">
        <v>177</v>
      </c>
      <c r="B43" s="33">
        <v>0</v>
      </c>
      <c r="C43" s="33">
        <v>11583274</v>
      </c>
      <c r="D43" s="33">
        <v>11583274</v>
      </c>
      <c r="E43" s="33">
        <v>1307589</v>
      </c>
      <c r="F43" s="33">
        <v>1307589</v>
      </c>
      <c r="G43" s="33">
        <v>10275685</v>
      </c>
    </row>
    <row r="44" spans="1:7" ht="12.75">
      <c r="A44" s="46" t="s">
        <v>178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</row>
    <row r="45" spans="1:7" ht="12.75">
      <c r="A45" s="46" t="s">
        <v>179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</row>
    <row r="46" spans="1:7" ht="12.75">
      <c r="A46" s="46" t="s">
        <v>180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</row>
    <row r="47" spans="1:7" ht="12.75">
      <c r="A47" s="46" t="s">
        <v>181</v>
      </c>
      <c r="B47" s="33">
        <v>355000004</v>
      </c>
      <c r="C47" s="33">
        <v>149375504</v>
      </c>
      <c r="D47" s="33">
        <v>504375508</v>
      </c>
      <c r="E47" s="33">
        <v>348282610</v>
      </c>
      <c r="F47" s="33">
        <v>343284768.99</v>
      </c>
      <c r="G47" s="33">
        <v>156092898</v>
      </c>
    </row>
    <row r="48" spans="1:7" ht="12.75">
      <c r="A48" s="46" t="s">
        <v>182</v>
      </c>
      <c r="B48" s="33">
        <v>76500000</v>
      </c>
      <c r="C48" s="33">
        <v>-12093681</v>
      </c>
      <c r="D48" s="33">
        <v>64406318</v>
      </c>
      <c r="E48" s="33">
        <v>4149241</v>
      </c>
      <c r="F48" s="33">
        <v>4144736</v>
      </c>
      <c r="G48" s="33">
        <v>60257077</v>
      </c>
    </row>
    <row r="49" spans="1:7" ht="12.75">
      <c r="A49" s="44" t="s">
        <v>183</v>
      </c>
      <c r="B49" s="33">
        <f>SUM(B50:B56)</f>
        <v>539115434</v>
      </c>
      <c r="C49" s="33">
        <f aca="true" t="shared" si="7" ref="C49:G49">SUM(C50:C56)</f>
        <v>754111508</v>
      </c>
      <c r="D49" s="33">
        <f t="shared" si="7"/>
        <v>1293226942</v>
      </c>
      <c r="E49" s="33">
        <f t="shared" si="7"/>
        <v>561809076</v>
      </c>
      <c r="F49" s="33">
        <f t="shared" si="7"/>
        <v>541916704.95</v>
      </c>
      <c r="G49" s="33">
        <f t="shared" si="7"/>
        <v>731417866</v>
      </c>
    </row>
    <row r="50" spans="1:7" ht="12.75">
      <c r="A50" s="46" t="s">
        <v>184</v>
      </c>
      <c r="B50" s="33">
        <v>334565042</v>
      </c>
      <c r="C50" s="33">
        <v>23789444</v>
      </c>
      <c r="D50" s="33">
        <v>358354486</v>
      </c>
      <c r="E50" s="33">
        <v>245083375</v>
      </c>
      <c r="F50" s="33">
        <v>234992297</v>
      </c>
      <c r="G50" s="33">
        <v>113271111</v>
      </c>
    </row>
    <row r="51" spans="1:7" ht="12.75">
      <c r="A51" s="46" t="s">
        <v>185</v>
      </c>
      <c r="B51" s="33">
        <v>77814882</v>
      </c>
      <c r="C51" s="33">
        <v>700592926</v>
      </c>
      <c r="D51" s="33">
        <v>778407808</v>
      </c>
      <c r="E51" s="33">
        <v>297291515</v>
      </c>
      <c r="F51" s="33">
        <v>291154424.95</v>
      </c>
      <c r="G51" s="33">
        <v>481116293</v>
      </c>
    </row>
    <row r="52" spans="1:7" ht="12.75">
      <c r="A52" s="46" t="s">
        <v>186</v>
      </c>
      <c r="B52" s="33">
        <v>0</v>
      </c>
      <c r="C52" s="33">
        <v>5000000</v>
      </c>
      <c r="D52" s="33">
        <v>5000000</v>
      </c>
      <c r="E52" s="33">
        <v>4995598</v>
      </c>
      <c r="F52" s="33">
        <v>1469002</v>
      </c>
      <c r="G52" s="33">
        <v>4402</v>
      </c>
    </row>
    <row r="53" spans="1:7" ht="12.75">
      <c r="A53" s="46" t="s">
        <v>187</v>
      </c>
      <c r="B53" s="33">
        <v>0</v>
      </c>
      <c r="C53" s="33">
        <v>30869319</v>
      </c>
      <c r="D53" s="33">
        <v>30869319</v>
      </c>
      <c r="E53" s="33">
        <v>9338530</v>
      </c>
      <c r="F53" s="33">
        <v>9338530</v>
      </c>
      <c r="G53" s="33">
        <v>21530789</v>
      </c>
    </row>
    <row r="54" spans="1:7" ht="12.75">
      <c r="A54" s="46" t="s">
        <v>188</v>
      </c>
      <c r="B54" s="33">
        <v>20415057</v>
      </c>
      <c r="C54" s="33">
        <v>10618454</v>
      </c>
      <c r="D54" s="33">
        <v>31033511</v>
      </c>
      <c r="E54" s="33">
        <v>2208134</v>
      </c>
      <c r="F54" s="33">
        <v>2074525</v>
      </c>
      <c r="G54" s="33">
        <v>28825377</v>
      </c>
    </row>
    <row r="55" spans="1:7" ht="12.75">
      <c r="A55" s="46" t="s">
        <v>189</v>
      </c>
      <c r="B55" s="33">
        <v>106320453</v>
      </c>
      <c r="C55" s="33">
        <v>-16758635</v>
      </c>
      <c r="D55" s="33">
        <v>89561818</v>
      </c>
      <c r="E55" s="33">
        <v>2891924</v>
      </c>
      <c r="F55" s="33">
        <v>2887926</v>
      </c>
      <c r="G55" s="33">
        <v>86669894</v>
      </c>
    </row>
    <row r="56" spans="1:7" ht="12.75">
      <c r="A56" s="46" t="s">
        <v>190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</row>
    <row r="57" spans="1:7" ht="12.75">
      <c r="A57" s="44" t="s">
        <v>191</v>
      </c>
      <c r="B57" s="33">
        <f>SUM(B58:B66)</f>
        <v>4536679</v>
      </c>
      <c r="C57" s="33">
        <f aca="true" t="shared" si="8" ref="C57:G57">SUM(C58:C66)</f>
        <v>321569437</v>
      </c>
      <c r="D57" s="33">
        <f t="shared" si="8"/>
        <v>326106116</v>
      </c>
      <c r="E57" s="33">
        <f t="shared" si="8"/>
        <v>47614600</v>
      </c>
      <c r="F57" s="33">
        <f t="shared" si="8"/>
        <v>47614600</v>
      </c>
      <c r="G57" s="33">
        <f t="shared" si="8"/>
        <v>278491516</v>
      </c>
    </row>
    <row r="58" spans="1:7" ht="12.75">
      <c r="A58" s="46" t="s">
        <v>192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</row>
    <row r="59" spans="1:7" ht="12.75">
      <c r="A59" s="46" t="s">
        <v>193</v>
      </c>
      <c r="B59" s="33">
        <v>0</v>
      </c>
      <c r="C59" s="33">
        <v>7435881</v>
      </c>
      <c r="D59" s="33">
        <v>7435881</v>
      </c>
      <c r="E59" s="33">
        <v>865900</v>
      </c>
      <c r="F59" s="33">
        <v>865900</v>
      </c>
      <c r="G59" s="33">
        <v>6569981</v>
      </c>
    </row>
    <row r="60" spans="1:7" ht="12.75">
      <c r="A60" s="46" t="s">
        <v>194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</row>
    <row r="61" spans="1:7" ht="12.75">
      <c r="A61" s="46" t="s">
        <v>195</v>
      </c>
      <c r="B61" s="33">
        <v>0</v>
      </c>
      <c r="C61" s="33">
        <v>262943803</v>
      </c>
      <c r="D61" s="33">
        <v>262943803</v>
      </c>
      <c r="E61" s="33">
        <v>11621381</v>
      </c>
      <c r="F61" s="33">
        <v>11621381</v>
      </c>
      <c r="G61" s="33">
        <v>251322422</v>
      </c>
    </row>
    <row r="62" spans="1:7" ht="12.75">
      <c r="A62" s="46" t="s">
        <v>196</v>
      </c>
      <c r="B62" s="33">
        <v>0</v>
      </c>
      <c r="C62" s="33">
        <v>40889753</v>
      </c>
      <c r="D62" s="33">
        <v>40889753</v>
      </c>
      <c r="E62" s="33">
        <v>35127319</v>
      </c>
      <c r="F62" s="33">
        <v>35127319</v>
      </c>
      <c r="G62" s="33">
        <v>5762434</v>
      </c>
    </row>
    <row r="63" spans="1:7" ht="12.75">
      <c r="A63" s="46" t="s">
        <v>197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</row>
    <row r="64" spans="1:7" ht="12.75">
      <c r="A64" s="46" t="s">
        <v>198</v>
      </c>
      <c r="B64" s="33">
        <v>0</v>
      </c>
      <c r="C64" s="33">
        <v>10300000</v>
      </c>
      <c r="D64" s="33">
        <v>10300000</v>
      </c>
      <c r="E64" s="33">
        <v>0</v>
      </c>
      <c r="F64" s="33">
        <v>0</v>
      </c>
      <c r="G64" s="33">
        <v>10300000</v>
      </c>
    </row>
    <row r="65" spans="1:7" ht="12.75">
      <c r="A65" s="46" t="s">
        <v>199</v>
      </c>
      <c r="B65" s="33">
        <v>4536679</v>
      </c>
      <c r="C65" s="33">
        <v>0</v>
      </c>
      <c r="D65" s="33">
        <v>4536679</v>
      </c>
      <c r="E65" s="33">
        <v>0</v>
      </c>
      <c r="F65" s="33">
        <v>0</v>
      </c>
      <c r="G65" s="33">
        <v>4536679</v>
      </c>
    </row>
    <row r="66" spans="1:7" ht="12.75">
      <c r="A66" s="46" t="s">
        <v>200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</row>
    <row r="67" spans="1:7" ht="12.75">
      <c r="A67" s="43" t="s">
        <v>201</v>
      </c>
      <c r="B67" s="48">
        <f>SUM(B68:B71)</f>
        <v>0</v>
      </c>
      <c r="C67" s="48">
        <f aca="true" t="shared" si="9" ref="C67:F67">SUM(C68:C71)</f>
        <v>189370937</v>
      </c>
      <c r="D67" s="48">
        <f t="shared" si="9"/>
        <v>189370937</v>
      </c>
      <c r="E67" s="48">
        <f t="shared" si="9"/>
        <v>142139928</v>
      </c>
      <c r="F67" s="48">
        <f t="shared" si="9"/>
        <v>142139928</v>
      </c>
      <c r="G67" s="48">
        <f>SUM(G68:G71)</f>
        <v>47231009</v>
      </c>
    </row>
    <row r="68" spans="1:7" ht="12.75">
      <c r="A68" s="46" t="s">
        <v>202</v>
      </c>
      <c r="B68" s="33">
        <v>0</v>
      </c>
      <c r="C68" s="33">
        <v>189370937</v>
      </c>
      <c r="D68" s="33">
        <v>189370937</v>
      </c>
      <c r="E68" s="33">
        <v>142139928</v>
      </c>
      <c r="F68" s="33">
        <v>142139928</v>
      </c>
      <c r="G68" s="33">
        <v>47231009</v>
      </c>
    </row>
    <row r="69" spans="1:7" ht="20.4">
      <c r="A69" s="47" t="s">
        <v>203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</row>
    <row r="70" spans="1:7" ht="12.75">
      <c r="A70" s="46" t="s">
        <v>204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</row>
    <row r="71" spans="1:7" ht="12.75">
      <c r="A71" s="46" t="s">
        <v>205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</row>
    <row r="72" spans="1:7" ht="12.75">
      <c r="A72" s="46"/>
      <c r="B72" s="19"/>
      <c r="C72" s="19"/>
      <c r="D72" s="19"/>
      <c r="E72" s="19"/>
      <c r="F72" s="19"/>
      <c r="G72" s="33"/>
    </row>
    <row r="73" spans="1:7" ht="12.75">
      <c r="A73" s="49" t="s">
        <v>83</v>
      </c>
      <c r="B73" s="50">
        <f>B39+B5</f>
        <v>5040583255</v>
      </c>
      <c r="C73" s="50">
        <f aca="true" t="shared" si="10" ref="C73:F73">C39+C5</f>
        <v>2520612255</v>
      </c>
      <c r="D73" s="50">
        <f t="shared" si="10"/>
        <v>7561195506.95</v>
      </c>
      <c r="E73" s="50">
        <f t="shared" si="10"/>
        <v>3989029907</v>
      </c>
      <c r="F73" s="50">
        <f t="shared" si="10"/>
        <v>3890223986.94</v>
      </c>
      <c r="G73" s="50">
        <f>G39+G5</f>
        <v>3572165599.95</v>
      </c>
    </row>
    <row r="74" spans="1:7" ht="5.1" customHeight="1">
      <c r="A74" s="51"/>
      <c r="B74" s="52"/>
      <c r="C74" s="52"/>
      <c r="D74" s="52"/>
      <c r="E74" s="52"/>
      <c r="F74" s="52"/>
      <c r="G74" s="52"/>
    </row>
    <row r="76" spans="2:7" ht="12.75">
      <c r="B76" s="22"/>
      <c r="C76" s="22"/>
      <c r="D76" s="22"/>
      <c r="E76" s="22"/>
      <c r="F76" s="22"/>
      <c r="G76" s="22"/>
    </row>
    <row r="77" spans="2:7" ht="12.75">
      <c r="B77" s="22"/>
      <c r="C77" s="22"/>
      <c r="D77" s="22"/>
      <c r="E77" s="22"/>
      <c r="F77" s="22"/>
      <c r="G77" s="22"/>
    </row>
    <row r="82" spans="1:6" ht="12.75">
      <c r="A82" s="23"/>
      <c r="C82" s="23"/>
      <c r="D82" s="23"/>
      <c r="E82" s="23"/>
      <c r="F82" s="23"/>
    </row>
    <row r="83" spans="1:6" ht="11.25" customHeight="1">
      <c r="A83" s="24" t="s">
        <v>84</v>
      </c>
      <c r="C83" s="25" t="s">
        <v>85</v>
      </c>
      <c r="D83" s="25"/>
      <c r="E83" s="25"/>
      <c r="F83" s="25"/>
    </row>
    <row r="84" spans="1:6" ht="12.75">
      <c r="A84" s="26" t="s">
        <v>86</v>
      </c>
      <c r="C84" s="25" t="s">
        <v>87</v>
      </c>
      <c r="D84" s="25"/>
      <c r="E84" s="25"/>
      <c r="F84" s="25"/>
    </row>
  </sheetData>
  <mergeCells count="4">
    <mergeCell ref="A1:G1"/>
    <mergeCell ref="B2:F2"/>
    <mergeCell ref="C83:F83"/>
    <mergeCell ref="C84:F84"/>
  </mergeCells>
  <dataValidations count="1">
    <dataValidation type="decimal" allowBlank="1" showInputMessage="1" showErrorMessage="1" sqref="B73:G73 G72 B5:G71">
      <formula1>-17976931348623100000000000000000000000000000000000000000000000000000000000000000000000000000000000000</formula1>
      <formula2>1.79769313486231E+100</formula2>
    </dataValidation>
  </dataValidations>
  <printOptions/>
  <pageMargins left="0.28" right="0.24" top="0.39" bottom="0.51" header="0.22" footer="0.31496062992125984"/>
  <pageSetup fitToHeight="1" fitToWidth="1" horizontalDpi="600" verticalDpi="600" orientation="portrait" scale="74" r:id="rId2"/>
  <ignoredErrors>
    <ignoredError sqref="B5:G73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9"/>
  <sheetViews>
    <sheetView view="pageBreakPreview" zoomScaleSheetLayoutView="100" workbookViewId="0" topLeftCell="A1">
      <selection activeCell="A47" sqref="A47"/>
    </sheetView>
  </sheetViews>
  <sheetFormatPr defaultColWidth="12" defaultRowHeight="12.75"/>
  <cols>
    <col min="1" max="1" width="56.83203125" style="56" customWidth="1"/>
    <col min="2" max="2" width="14.66015625" style="56" bestFit="1" customWidth="1"/>
    <col min="3" max="3" width="14.5" style="56" bestFit="1" customWidth="1"/>
    <col min="4" max="6" width="14.66015625" style="56" bestFit="1" customWidth="1"/>
    <col min="7" max="7" width="15.66015625" style="56" bestFit="1" customWidth="1"/>
    <col min="8" max="16384" width="12" style="56" customWidth="1"/>
  </cols>
  <sheetData>
    <row r="1" spans="1:7" ht="56.1" customHeight="1">
      <c r="A1" s="53" t="s">
        <v>208</v>
      </c>
      <c r="B1" s="54"/>
      <c r="C1" s="54"/>
      <c r="D1" s="54"/>
      <c r="E1" s="54"/>
      <c r="F1" s="54"/>
      <c r="G1" s="55"/>
    </row>
    <row r="2" spans="1:7" ht="12.75">
      <c r="A2" s="57"/>
      <c r="B2" s="58" t="s">
        <v>0</v>
      </c>
      <c r="C2" s="58"/>
      <c r="D2" s="58"/>
      <c r="E2" s="58"/>
      <c r="F2" s="58"/>
      <c r="G2" s="59"/>
    </row>
    <row r="3" spans="1:7" ht="45.75" customHeight="1">
      <c r="A3" s="60" t="s">
        <v>1</v>
      </c>
      <c r="B3" s="61" t="s">
        <v>2</v>
      </c>
      <c r="C3" s="61" t="s">
        <v>3</v>
      </c>
      <c r="D3" s="61" t="s">
        <v>4</v>
      </c>
      <c r="E3" s="61" t="s">
        <v>209</v>
      </c>
      <c r="F3" s="61" t="s">
        <v>91</v>
      </c>
      <c r="G3" s="62" t="s">
        <v>7</v>
      </c>
    </row>
    <row r="4" spans="1:7" ht="12.75">
      <c r="A4" s="63" t="s">
        <v>210</v>
      </c>
      <c r="B4" s="64">
        <f>SUM(B5,B6,B7,B10,B11,B14)</f>
        <v>1675566047</v>
      </c>
      <c r="C4" s="64">
        <f aca="true" t="shared" si="0" ref="C4:F4">SUM(C5,C6,C7,C10,C11,C14)</f>
        <v>9441190</v>
      </c>
      <c r="D4" s="64">
        <f t="shared" si="0"/>
        <v>1685007236</v>
      </c>
      <c r="E4" s="64">
        <f t="shared" si="0"/>
        <v>653785959</v>
      </c>
      <c r="F4" s="64">
        <f t="shared" si="0"/>
        <v>653785959</v>
      </c>
      <c r="G4" s="64">
        <f>SUM(G5,G6,G7,G10,G11,G14)</f>
        <v>1031221277</v>
      </c>
    </row>
    <row r="5" spans="1:7" ht="12.75">
      <c r="A5" s="65" t="s">
        <v>211</v>
      </c>
      <c r="B5" s="66">
        <v>905427085</v>
      </c>
      <c r="C5" s="66">
        <v>14000564</v>
      </c>
      <c r="D5" s="66">
        <v>919427649</v>
      </c>
      <c r="E5" s="66">
        <v>408637647</v>
      </c>
      <c r="F5" s="66">
        <v>408637647</v>
      </c>
      <c r="G5" s="66">
        <v>510790002</v>
      </c>
    </row>
    <row r="6" spans="1:7" ht="12.75">
      <c r="A6" s="65" t="s">
        <v>212</v>
      </c>
      <c r="B6" s="66">
        <v>0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</row>
    <row r="7" spans="1:7" ht="12.75">
      <c r="A7" s="65" t="s">
        <v>213</v>
      </c>
      <c r="B7" s="66">
        <f>B8+B9</f>
        <v>44957901</v>
      </c>
      <c r="C7" s="66">
        <f aca="true" t="shared" si="1" ref="C7:F7">C8+C9</f>
        <v>0</v>
      </c>
      <c r="D7" s="66">
        <f t="shared" si="1"/>
        <v>44957901</v>
      </c>
      <c r="E7" s="66">
        <f t="shared" si="1"/>
        <v>20639561</v>
      </c>
      <c r="F7" s="66">
        <f t="shared" si="1"/>
        <v>20639561</v>
      </c>
      <c r="G7" s="66">
        <f>G8+G9</f>
        <v>24318340</v>
      </c>
    </row>
    <row r="8" spans="1:7" ht="12.75">
      <c r="A8" s="67" t="s">
        <v>214</v>
      </c>
      <c r="B8" s="66">
        <v>40911690</v>
      </c>
      <c r="C8" s="66">
        <v>0</v>
      </c>
      <c r="D8" s="66">
        <v>40911690</v>
      </c>
      <c r="E8" s="66">
        <v>18782001</v>
      </c>
      <c r="F8" s="66">
        <v>18782001</v>
      </c>
      <c r="G8" s="66">
        <v>22129689</v>
      </c>
    </row>
    <row r="9" spans="1:7" ht="12.75">
      <c r="A9" s="67" t="s">
        <v>215</v>
      </c>
      <c r="B9" s="66">
        <v>4046211</v>
      </c>
      <c r="C9" s="66">
        <v>0</v>
      </c>
      <c r="D9" s="66">
        <v>4046211</v>
      </c>
      <c r="E9" s="66">
        <v>1857560</v>
      </c>
      <c r="F9" s="66">
        <v>1857560</v>
      </c>
      <c r="G9" s="66">
        <v>2188651</v>
      </c>
    </row>
    <row r="10" spans="1:7" ht="12.75">
      <c r="A10" s="65" t="s">
        <v>216</v>
      </c>
      <c r="B10" s="66">
        <v>725181061</v>
      </c>
      <c r="C10" s="66">
        <v>-4559374</v>
      </c>
      <c r="D10" s="66">
        <v>720621686</v>
      </c>
      <c r="E10" s="66">
        <v>224508751</v>
      </c>
      <c r="F10" s="66">
        <v>224508751</v>
      </c>
      <c r="G10" s="66">
        <v>496112935</v>
      </c>
    </row>
    <row r="11" spans="1:7" ht="20.4">
      <c r="A11" s="65" t="s">
        <v>217</v>
      </c>
      <c r="B11" s="66">
        <f>B12+B13</f>
        <v>0</v>
      </c>
      <c r="C11" s="66">
        <f aca="true" t="shared" si="2" ref="C11:G11">C12+C13</f>
        <v>0</v>
      </c>
      <c r="D11" s="66">
        <f t="shared" si="2"/>
        <v>0</v>
      </c>
      <c r="E11" s="66">
        <f t="shared" si="2"/>
        <v>0</v>
      </c>
      <c r="F11" s="66">
        <f t="shared" si="2"/>
        <v>0</v>
      </c>
      <c r="G11" s="66">
        <f t="shared" si="2"/>
        <v>0</v>
      </c>
    </row>
    <row r="12" spans="1:7" ht="12.75">
      <c r="A12" s="67" t="s">
        <v>218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</row>
    <row r="13" spans="1:7" ht="12.75">
      <c r="A13" s="67" t="s">
        <v>219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</row>
    <row r="14" spans="1:7" ht="12.75">
      <c r="A14" s="65" t="s">
        <v>220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f>D14-E14</f>
        <v>0</v>
      </c>
    </row>
    <row r="15" spans="1:7" ht="5.1" customHeight="1">
      <c r="A15" s="65"/>
      <c r="B15" s="68"/>
      <c r="C15" s="68"/>
      <c r="D15" s="68"/>
      <c r="E15" s="68"/>
      <c r="F15" s="68"/>
      <c r="G15" s="68"/>
    </row>
    <row r="16" spans="1:7" ht="12.75">
      <c r="A16" s="69" t="s">
        <v>221</v>
      </c>
      <c r="B16" s="64">
        <f>SUM(B17,B18,B19,B22,B23,B26)</f>
        <v>350000004</v>
      </c>
      <c r="C16" s="64">
        <f aca="true" t="shared" si="3" ref="C16:F16">SUM(C17,C18,C19,C22,C23,C26)</f>
        <v>-4</v>
      </c>
      <c r="D16" s="64">
        <f t="shared" si="3"/>
        <v>350000000</v>
      </c>
      <c r="E16" s="64">
        <f t="shared" si="3"/>
        <v>218773393</v>
      </c>
      <c r="F16" s="64">
        <f t="shared" si="3"/>
        <v>218773393</v>
      </c>
      <c r="G16" s="64">
        <f>SUM(G17,G18,G19,G22,G23,G26)</f>
        <v>131226607</v>
      </c>
    </row>
    <row r="17" spans="1:7" ht="12.75">
      <c r="A17" s="65" t="s">
        <v>211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</row>
    <row r="18" spans="1:7" ht="12.75">
      <c r="A18" s="65" t="s">
        <v>212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</row>
    <row r="19" spans="1:7" ht="12.75">
      <c r="A19" s="65" t="s">
        <v>213</v>
      </c>
      <c r="B19" s="66">
        <f>B20+B21</f>
        <v>0</v>
      </c>
      <c r="C19" s="66">
        <f aca="true" t="shared" si="4" ref="C19:G19">C20+C21</f>
        <v>0</v>
      </c>
      <c r="D19" s="66">
        <f t="shared" si="4"/>
        <v>0</v>
      </c>
      <c r="E19" s="66">
        <f t="shared" si="4"/>
        <v>0</v>
      </c>
      <c r="F19" s="66">
        <f t="shared" si="4"/>
        <v>0</v>
      </c>
      <c r="G19" s="66">
        <f t="shared" si="4"/>
        <v>0</v>
      </c>
    </row>
    <row r="20" spans="1:7" ht="12.75">
      <c r="A20" s="67" t="s">
        <v>214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</row>
    <row r="21" spans="1:7" ht="12.75">
      <c r="A21" s="67" t="s">
        <v>215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</row>
    <row r="22" spans="1:7" ht="12.75">
      <c r="A22" s="65" t="s">
        <v>216</v>
      </c>
      <c r="B22" s="66">
        <v>350000004</v>
      </c>
      <c r="C22" s="66">
        <v>-4</v>
      </c>
      <c r="D22" s="66">
        <v>350000000</v>
      </c>
      <c r="E22" s="66">
        <v>218773393</v>
      </c>
      <c r="F22" s="66">
        <v>218773393</v>
      </c>
      <c r="G22" s="66">
        <v>131226607</v>
      </c>
    </row>
    <row r="23" spans="1:7" ht="20.4">
      <c r="A23" s="65" t="s">
        <v>217</v>
      </c>
      <c r="B23" s="66">
        <f>B24+B25</f>
        <v>0</v>
      </c>
      <c r="C23" s="66">
        <f aca="true" t="shared" si="5" ref="C23:G23">C24+C25</f>
        <v>0</v>
      </c>
      <c r="D23" s="66">
        <f t="shared" si="5"/>
        <v>0</v>
      </c>
      <c r="E23" s="66">
        <f t="shared" si="5"/>
        <v>0</v>
      </c>
      <c r="F23" s="66">
        <f t="shared" si="5"/>
        <v>0</v>
      </c>
      <c r="G23" s="66">
        <f t="shared" si="5"/>
        <v>0</v>
      </c>
    </row>
    <row r="24" spans="1:7" ht="12.75">
      <c r="A24" s="70" t="s">
        <v>218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</row>
    <row r="25" spans="1:7" ht="12.75">
      <c r="A25" s="70" t="s">
        <v>219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</row>
    <row r="26" spans="1:7" ht="12.75">
      <c r="A26" s="71" t="s">
        <v>220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f aca="true" t="shared" si="6" ref="G26">D26-E26</f>
        <v>0</v>
      </c>
    </row>
    <row r="27" spans="1:7" ht="12.75">
      <c r="A27" s="72" t="s">
        <v>222</v>
      </c>
      <c r="B27" s="73">
        <f>B4+B16</f>
        <v>2025566051</v>
      </c>
      <c r="C27" s="73">
        <f aca="true" t="shared" si="7" ref="C27:G27">C4+C16</f>
        <v>9441186</v>
      </c>
      <c r="D27" s="73">
        <f t="shared" si="7"/>
        <v>2035007236</v>
      </c>
      <c r="E27" s="73">
        <f t="shared" si="7"/>
        <v>872559352</v>
      </c>
      <c r="F27" s="73">
        <f t="shared" si="7"/>
        <v>872559352</v>
      </c>
      <c r="G27" s="73">
        <f t="shared" si="7"/>
        <v>1162447884</v>
      </c>
    </row>
    <row r="28" spans="1:7" ht="5.1" customHeight="1">
      <c r="A28" s="74"/>
      <c r="B28" s="75"/>
      <c r="C28" s="75"/>
      <c r="D28" s="75"/>
      <c r="E28" s="75"/>
      <c r="F28" s="75"/>
      <c r="G28" s="75"/>
    </row>
    <row r="30" spans="2:7" ht="12.75">
      <c r="B30" s="76"/>
      <c r="C30" s="76"/>
      <c r="D30" s="76"/>
      <c r="E30" s="76"/>
      <c r="F30" s="76"/>
      <c r="G30" s="76"/>
    </row>
    <row r="31" spans="2:7" ht="12.75">
      <c r="B31" s="76"/>
      <c r="C31" s="76"/>
      <c r="D31" s="76"/>
      <c r="E31" s="76"/>
      <c r="F31" s="76"/>
      <c r="G31" s="76"/>
    </row>
    <row r="37" spans="3:6" ht="12.75">
      <c r="C37" s="77"/>
      <c r="D37" s="77"/>
      <c r="E37" s="77"/>
      <c r="F37" s="77"/>
    </row>
    <row r="38" spans="1:6" ht="11.25" customHeight="1">
      <c r="A38" s="24" t="s">
        <v>84</v>
      </c>
      <c r="C38" s="25" t="s">
        <v>85</v>
      </c>
      <c r="D38" s="25"/>
      <c r="E38" s="25"/>
      <c r="F38" s="25"/>
    </row>
    <row r="39" spans="1:6" ht="12.75">
      <c r="A39" s="26" t="s">
        <v>86</v>
      </c>
      <c r="C39" s="25" t="s">
        <v>87</v>
      </c>
      <c r="D39" s="25"/>
      <c r="E39" s="25"/>
      <c r="F39" s="25"/>
    </row>
  </sheetData>
  <mergeCells count="4">
    <mergeCell ref="A1:G1"/>
    <mergeCell ref="B2:F2"/>
    <mergeCell ref="C38:F38"/>
    <mergeCell ref="C39:F39"/>
  </mergeCells>
  <dataValidations count="1">
    <dataValidation type="decimal" allowBlank="1" showInputMessage="1" showErrorMessage="1" sqref="B4:G14 B16:G26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fitToHeight="0" fitToWidth="1" horizontalDpi="600" verticalDpi="600" orientation="landscape" scale="94" r:id="rId2"/>
  <ignoredErrors>
    <ignoredError sqref="B4:G2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2018-10-29T20:32:16Z</dcterms:created>
  <dcterms:modified xsi:type="dcterms:W3CDTF">2018-10-29T20:41:44Z</dcterms:modified>
  <cp:category/>
  <cp:version/>
  <cp:contentType/>
  <cp:contentStatus/>
</cp:coreProperties>
</file>